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90" windowHeight="4485" tabRatio="801" activeTab="0"/>
  </bookViews>
  <sheets>
    <sheet name="Ком.ф-ти" sheetId="1" r:id="rId1"/>
    <sheet name="Особисті" sheetId="2" r:id="rId2"/>
    <sheet name="Розш.ф-ти" sheetId="3" r:id="rId3"/>
    <sheet name="Спис.спортсм" sheetId="4" r:id="rId4"/>
  </sheets>
  <definedNames/>
  <calcPr fullCalcOnLoad="1"/>
</workbook>
</file>

<file path=xl/sharedStrings.xml><?xml version="1.0" encoding="utf-8"?>
<sst xmlns="http://schemas.openxmlformats.org/spreadsheetml/2006/main" count="690" uniqueCount="167">
  <si>
    <t>Р.н.</t>
  </si>
  <si>
    <t>КД</t>
  </si>
  <si>
    <t>Прізвище, ім'я</t>
  </si>
  <si>
    <t>Місце</t>
  </si>
  <si>
    <t>В а ж к а     а т л е т и к  а</t>
  </si>
  <si>
    <t>Власна вага, кг</t>
  </si>
  <si>
    <t>Ривок, кг</t>
  </si>
  <si>
    <t>Поштовх, кг</t>
  </si>
  <si>
    <t>Сума двоборства, кг</t>
  </si>
  <si>
    <t>85 кг</t>
  </si>
  <si>
    <t>62 кг</t>
  </si>
  <si>
    <t>94 кг</t>
  </si>
  <si>
    <t>Вет.</t>
  </si>
  <si>
    <t xml:space="preserve">Протокол особистої першості </t>
  </si>
  <si>
    <t>77 кг</t>
  </si>
  <si>
    <t>69 кг</t>
  </si>
  <si>
    <t>105 кг</t>
  </si>
  <si>
    <t>Ч о л о в і к и</t>
  </si>
  <si>
    <t>Коеф.  "Синклера"</t>
  </si>
  <si>
    <t>Вагова катег.</t>
  </si>
  <si>
    <t xml:space="preserve"> - </t>
  </si>
  <si>
    <t>Сума очок</t>
  </si>
  <si>
    <t>Група</t>
  </si>
  <si>
    <t>Курс</t>
  </si>
  <si>
    <t xml:space="preserve">Вагова категорія 94 кг  </t>
  </si>
  <si>
    <t>Вагова категорія 85 кг</t>
  </si>
  <si>
    <t>Вагова категорія 77 кг</t>
  </si>
  <si>
    <t>Вагова категорія 105 кг</t>
  </si>
  <si>
    <t xml:space="preserve"> +105кг</t>
  </si>
  <si>
    <t xml:space="preserve">Вагова категорія 69 кг </t>
  </si>
  <si>
    <t xml:space="preserve">Вагова категорія 63 кг </t>
  </si>
  <si>
    <t>Вагова категорія +105 кг</t>
  </si>
  <si>
    <t>Г. Береза</t>
  </si>
  <si>
    <t xml:space="preserve">Головний секретар                                    </t>
  </si>
  <si>
    <t xml:space="preserve">Зала важкої атлетики, навч. корп. №9           </t>
  </si>
  <si>
    <t>В. Пархоменко</t>
  </si>
  <si>
    <t xml:space="preserve">Головний суддя                                           </t>
  </si>
  <si>
    <t xml:space="preserve">Головний секретар                                     </t>
  </si>
  <si>
    <t>Агро.</t>
  </si>
  <si>
    <t>Вагова категорія 58 кг</t>
  </si>
  <si>
    <t>№</t>
  </si>
  <si>
    <t>Пош-
товх, кг</t>
  </si>
  <si>
    <t>Ж і н к и</t>
  </si>
  <si>
    <t xml:space="preserve">Сума очок 6-ти кращих спортсменів: </t>
  </si>
  <si>
    <t xml:space="preserve">Вагова категорія 62 кг </t>
  </si>
  <si>
    <t>Вагова категорія 53 кг</t>
  </si>
  <si>
    <t>Очки</t>
  </si>
  <si>
    <t>ННІ, факуль-
тет</t>
  </si>
  <si>
    <t>Спеціальність</t>
  </si>
  <si>
    <t>Агробіологічний факультет</t>
  </si>
  <si>
    <t>Механіко-технологічний факультет</t>
  </si>
  <si>
    <t>Факультет ветеринарної медицини</t>
  </si>
  <si>
    <t>Факультет конструювання та дизайну</t>
  </si>
  <si>
    <t>Факультет захисту рослин, біотехнологій та екології</t>
  </si>
  <si>
    <t>Економічний факультет</t>
  </si>
  <si>
    <t>Факультет тваринництва та водних біоресурсів</t>
  </si>
  <si>
    <t xml:space="preserve">ННІ лісового і  садово-паркового  господарства </t>
  </si>
  <si>
    <t>Факультет харчових технологій та управління якістю продукції АПК</t>
  </si>
  <si>
    <t>ННІ енергетики, автоматики і енергозбереження</t>
  </si>
  <si>
    <t>Факультет інформаційних технологій</t>
  </si>
  <si>
    <t>Гуманітарно-педагогічний факультет</t>
  </si>
  <si>
    <t>Факультет аграрного  менеджменту</t>
  </si>
  <si>
    <t>Факультет  землевпорядкування</t>
  </si>
  <si>
    <t xml:space="preserve">Юридичний факультет </t>
  </si>
  <si>
    <t>ННІ, факуль-тет</t>
  </si>
  <si>
    <t>Команда
(ННІ,
факуль-
тет</t>
  </si>
  <si>
    <t>Спеціаль-
ність</t>
  </si>
  <si>
    <t>МТ</t>
  </si>
  <si>
    <t>Команда (ННІ, факультет)</t>
  </si>
  <si>
    <t>ТВБ</t>
  </si>
  <si>
    <t>М1</t>
  </si>
  <si>
    <t>ЛСПГ</t>
  </si>
  <si>
    <t>Протокол командної першості</t>
  </si>
  <si>
    <t xml:space="preserve"> 53 ж</t>
  </si>
  <si>
    <t xml:space="preserve"> 58 ж</t>
  </si>
  <si>
    <t xml:space="preserve"> 63 ж</t>
  </si>
  <si>
    <t>Вид 
спорту</t>
  </si>
  <si>
    <t>Навчальний корпус №9, зала важкої атлетики</t>
  </si>
  <si>
    <r>
      <t xml:space="preserve">Розширений протокол командної першості                
</t>
    </r>
    <r>
      <rPr>
        <sz val="16"/>
        <rFont val="Arial"/>
        <family val="2"/>
      </rPr>
      <t>(за сумою очок 6 кращих спортсменів)</t>
    </r>
  </si>
  <si>
    <r>
      <t xml:space="preserve">Сума очок </t>
    </r>
    <r>
      <rPr>
        <sz val="12"/>
        <rFont val="Arial"/>
        <family val="2"/>
      </rPr>
      <t>за таблицею Сінклера</t>
    </r>
  </si>
  <si>
    <t>Агро</t>
  </si>
  <si>
    <t>Маш</t>
  </si>
  <si>
    <t>Козиряцький В`ячеслав</t>
  </si>
  <si>
    <t>Буд</t>
  </si>
  <si>
    <t>СПГ</t>
  </si>
  <si>
    <t>Гюттуєва Богдана</t>
  </si>
  <si>
    <t>Оторубчак Елла</t>
  </si>
  <si>
    <t>ВБР</t>
  </si>
  <si>
    <t>Ярмоленко Вікторія</t>
  </si>
  <si>
    <t>ТВППТ</t>
  </si>
  <si>
    <t>Вет</t>
  </si>
  <si>
    <t>Коефіціент
"Синклера"</t>
  </si>
  <si>
    <r>
      <t xml:space="preserve">Сума очок </t>
    </r>
    <r>
      <rPr>
        <sz val="12"/>
        <rFont val="Arial"/>
        <family val="2"/>
      </rPr>
      <t>за 
табл. Сінклера</t>
    </r>
  </si>
  <si>
    <t>Вагова категорія</t>
  </si>
  <si>
    <t>Список спортсменів учасників змагань</t>
  </si>
  <si>
    <t>Гру-
па</t>
  </si>
  <si>
    <t>Міс-
це</t>
  </si>
  <si>
    <t>Вагова
кате-
горія</t>
  </si>
  <si>
    <t>№ 
з/п</t>
  </si>
  <si>
    <t>№ з/п</t>
  </si>
  <si>
    <t>№ ННІ,
ф-т</t>
  </si>
  <si>
    <t>М2</t>
  </si>
  <si>
    <t>Єнева Анна</t>
  </si>
  <si>
    <t>ГП</t>
  </si>
  <si>
    <t>Кузьмич Іван</t>
  </si>
  <si>
    <t>Мосійчук Дмитро</t>
  </si>
  <si>
    <t>Форостянко Дмитро</t>
  </si>
  <si>
    <t>ГМАШ</t>
  </si>
  <si>
    <t>Буджак Микола</t>
  </si>
  <si>
    <t>Цись Богдан</t>
  </si>
  <si>
    <t>Веретільник Ігор</t>
  </si>
  <si>
    <t>БТ</t>
  </si>
  <si>
    <t>Вагова категорія 90 кг</t>
  </si>
  <si>
    <t xml:space="preserve">  90ж</t>
  </si>
  <si>
    <t>Головний секретар                               В. Пархоменко</t>
  </si>
  <si>
    <t>Головний суддя                            Г. Береза</t>
  </si>
  <si>
    <t>перезалік</t>
  </si>
  <si>
    <t>Факультет захисту рослин, екології та біотехнологій</t>
  </si>
  <si>
    <t>Спартакіада студентів НУБіП України 2017-2018 навчального року</t>
  </si>
  <si>
    <t xml:space="preserve">       17-18 березня 2018 року</t>
  </si>
  <si>
    <t>Савонік Ірина</t>
  </si>
  <si>
    <t xml:space="preserve">63 ж </t>
  </si>
  <si>
    <t>69 ж</t>
  </si>
  <si>
    <t>Ражик Лілія</t>
  </si>
  <si>
    <t>Овсійко Сергій</t>
  </si>
  <si>
    <t>Маліневський Олег</t>
  </si>
  <si>
    <t xml:space="preserve">Трофімчук Сергій </t>
  </si>
  <si>
    <t xml:space="preserve">Крайнюк Дмитро </t>
  </si>
  <si>
    <t xml:space="preserve">Ковальчук Максим </t>
  </si>
  <si>
    <t>Романюк Володимир</t>
  </si>
  <si>
    <t>Горкава Маргарита</t>
  </si>
  <si>
    <t>2</t>
  </si>
  <si>
    <t>Короткий Василь</t>
  </si>
  <si>
    <t>Короткий Олександр</t>
  </si>
  <si>
    <t>Гордієнко Сергій</t>
  </si>
  <si>
    <t>Відров Максим</t>
  </si>
  <si>
    <t>Марченко Олександр</t>
  </si>
  <si>
    <t>Філ</t>
  </si>
  <si>
    <t>СР</t>
  </si>
  <si>
    <t>1</t>
  </si>
  <si>
    <t>Ражик Атрем</t>
  </si>
  <si>
    <t>АІ</t>
  </si>
  <si>
    <t>3</t>
  </si>
  <si>
    <t>Полтавець Володимир</t>
  </si>
  <si>
    <t>Рубанка Альберт</t>
  </si>
  <si>
    <t>4</t>
  </si>
  <si>
    <t>Калюжний Олег</t>
  </si>
  <si>
    <t>Лавренчук Назар</t>
  </si>
  <si>
    <t>Семко Артем</t>
  </si>
  <si>
    <t>Стельмах Максим</t>
  </si>
  <si>
    <t>Олексійчук Анатолій</t>
  </si>
  <si>
    <t>Виконаний розряд</t>
  </si>
  <si>
    <t>1 ю</t>
  </si>
  <si>
    <t>ІІ</t>
  </si>
  <si>
    <t>ІІІ</t>
  </si>
  <si>
    <t>2 ю</t>
  </si>
  <si>
    <t>Болюх Андрій</t>
  </si>
  <si>
    <t>Животівський Денис</t>
  </si>
  <si>
    <t>Олексенко Валерій</t>
  </si>
  <si>
    <t>Холоднюк Микола</t>
  </si>
  <si>
    <t>Загоруйко Андрій</t>
  </si>
  <si>
    <t>Баранов Костянтин</t>
  </si>
  <si>
    <t>Ляшук Захар</t>
  </si>
  <si>
    <t>ЗРБЕ</t>
  </si>
  <si>
    <t>Бали</t>
  </si>
  <si>
    <t>Всього: 40 осіб (7 жінок + 33 чоловіків)</t>
  </si>
  <si>
    <t>3 ю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</si>
</sst>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uhd.&quot;;\-#,##0\ &quot;uhd.&quot;"/>
    <numFmt numFmtId="173" formatCode="#,##0\ &quot;uhd.&quot;;[Red]\-#,##0\ &quot;uhd.&quot;"/>
    <numFmt numFmtId="174" formatCode="#,##0.00\ &quot;uhd.&quot;;\-#,##0.00\ &quot;uhd.&quot;"/>
    <numFmt numFmtId="175" formatCode="#,##0.00\ &quot;uhd.&quot;;[Red]\-#,##0.00\ &quot;uhd.&quot;"/>
    <numFmt numFmtId="176" formatCode="_-* #,##0\ &quot;uhd.&quot;_-;\-* #,##0\ &quot;uhd.&quot;_-;_-* &quot;-&quot;\ &quot;uhd.&quot;_-;_-@_-"/>
    <numFmt numFmtId="177" formatCode="_-* #,##0\ _u_h_d_._-;\-* #,##0\ _u_h_d_._-;_-* &quot;-&quot;\ _u_h_d_._-;_-@_-"/>
    <numFmt numFmtId="178" formatCode="_-* #,##0.00\ &quot;uhd.&quot;_-;\-* #,##0.00\ &quot;uhd.&quot;_-;_-* &quot;-&quot;??\ &quot;uhd.&quot;_-;_-@_-"/>
    <numFmt numFmtId="179" formatCode="_-* #,##0.00\ _u_h_d_._-;\-* #,##0.00\ _u_h_d_._-;_-* &quot;-&quot;??\ _u_h_d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000"/>
    <numFmt numFmtId="193" formatCode="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i/>
      <sz val="15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 shrinkToFit="1"/>
    </xf>
    <xf numFmtId="0" fontId="9" fillId="0" borderId="10" xfId="0" applyFont="1" applyBorder="1" applyAlignment="1">
      <alignment horizontal="center" vertical="center" textRotation="90" wrapText="1"/>
    </xf>
    <xf numFmtId="188" fontId="9" fillId="0" borderId="10" xfId="0" applyNumberFormat="1" applyFont="1" applyBorder="1" applyAlignment="1">
      <alignment horizontal="center" vertical="center" textRotation="90" wrapText="1"/>
    </xf>
    <xf numFmtId="188" fontId="8" fillId="0" borderId="10" xfId="0" applyNumberFormat="1" applyFont="1" applyFill="1" applyBorder="1" applyAlignment="1">
      <alignment horizontal="center" vertical="center" textRotation="90" wrapText="1"/>
    </xf>
    <xf numFmtId="192" fontId="7" fillId="0" borderId="10" xfId="0" applyNumberFormat="1" applyFont="1" applyBorder="1" applyAlignment="1">
      <alignment horizontal="center" vertical="center" textRotation="90" wrapText="1"/>
    </xf>
    <xf numFmtId="188" fontId="18" fillId="0" borderId="10" xfId="0" applyNumberFormat="1" applyFont="1" applyBorder="1" applyAlignment="1">
      <alignment horizontal="right" vertical="center" textRotation="90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180" wrapText="1"/>
    </xf>
    <xf numFmtId="49" fontId="3" fillId="0" borderId="10" xfId="0" applyNumberFormat="1" applyFont="1" applyBorder="1" applyAlignment="1">
      <alignment horizontal="center" vertical="center" textRotation="180" wrapText="1" shrinkToFit="1"/>
    </xf>
    <xf numFmtId="188" fontId="19" fillId="0" borderId="10" xfId="0" applyNumberFormat="1" applyFont="1" applyFill="1" applyBorder="1" applyAlignment="1">
      <alignment horizontal="center" vertical="center" textRotation="180" wrapText="1"/>
    </xf>
    <xf numFmtId="1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right" vertical="center" textRotation="180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193" fontId="8" fillId="0" borderId="0" xfId="0" applyNumberFormat="1" applyFont="1" applyBorder="1" applyAlignment="1">
      <alignment horizontal="left" vertical="center" wrapText="1" shrinkToFit="1"/>
    </xf>
    <xf numFmtId="188" fontId="19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93" fontId="3" fillId="0" borderId="0" xfId="0" applyNumberFormat="1" applyFont="1" applyBorder="1" applyAlignment="1">
      <alignment vertical="center" wrapText="1"/>
    </xf>
    <xf numFmtId="188" fontId="8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Border="1" applyAlignment="1">
      <alignment vertical="center" wrapText="1"/>
    </xf>
    <xf numFmtId="192" fontId="3" fillId="0" borderId="0" xfId="0" applyNumberFormat="1" applyFont="1" applyAlignment="1">
      <alignment vertical="center"/>
    </xf>
    <xf numFmtId="192" fontId="3" fillId="0" borderId="11" xfId="0" applyNumberFormat="1" applyFont="1" applyBorder="1" applyAlignment="1">
      <alignment horizontal="center" vertical="center"/>
    </xf>
    <xf numFmtId="192" fontId="3" fillId="0" borderId="10" xfId="0" applyNumberFormat="1" applyFont="1" applyBorder="1" applyAlignment="1">
      <alignment horizontal="center" vertical="center" textRotation="180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188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 shrinkToFit="1"/>
    </xf>
    <xf numFmtId="0" fontId="3" fillId="0" borderId="0" xfId="0" applyNumberFormat="1" applyFont="1" applyAlignment="1">
      <alignment horizontal="center" vertical="center"/>
    </xf>
    <xf numFmtId="188" fontId="19" fillId="0" borderId="0" xfId="0" applyNumberFormat="1" applyFont="1" applyFill="1" applyAlignment="1">
      <alignment horizontal="center" vertical="center"/>
    </xf>
    <xf numFmtId="188" fontId="8" fillId="0" borderId="0" xfId="0" applyNumberFormat="1" applyFont="1" applyAlignment="1">
      <alignment horizontal="right" vertical="center"/>
    </xf>
    <xf numFmtId="1" fontId="3" fillId="22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88" fontId="19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188" fontId="3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88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188" fontId="14" fillId="0" borderId="0" xfId="0" applyNumberFormat="1" applyFont="1" applyAlignment="1">
      <alignment horizontal="right" vertical="center"/>
    </xf>
    <xf numFmtId="188" fontId="15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88" fontId="16" fillId="0" borderId="0" xfId="0" applyNumberFormat="1" applyFont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188" fontId="6" fillId="0" borderId="0" xfId="0" applyNumberFormat="1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188" fontId="19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92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 shrinkToFit="1"/>
    </xf>
    <xf numFmtId="188" fontId="6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 wrapText="1"/>
    </xf>
    <xf numFmtId="192" fontId="8" fillId="0" borderId="0" xfId="0" applyNumberFormat="1" applyFont="1" applyBorder="1" applyAlignment="1">
      <alignment horizontal="left" vertical="center" wrapText="1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188" fontId="23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horizontal="center" vertical="center"/>
    </xf>
    <xf numFmtId="192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textRotation="90"/>
    </xf>
    <xf numFmtId="188" fontId="2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 shrinkToFit="1"/>
    </xf>
    <xf numFmtId="188" fontId="9" fillId="0" borderId="0" xfId="0" applyNumberFormat="1" applyFont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1" fontId="3" fillId="22" borderId="0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 wrapText="1"/>
    </xf>
    <xf numFmtId="192" fontId="42" fillId="0" borderId="0" xfId="0" applyNumberFormat="1" applyFont="1" applyBorder="1" applyAlignment="1">
      <alignment horizontal="right" vertical="center" wrapText="1"/>
    </xf>
    <xf numFmtId="192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/>
    </xf>
    <xf numFmtId="188" fontId="18" fillId="0" borderId="10" xfId="0" applyNumberFormat="1" applyFont="1" applyBorder="1" applyAlignment="1">
      <alignment horizontal="right" vertical="center"/>
    </xf>
    <xf numFmtId="188" fontId="8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505450" y="22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70" zoomScaleNormal="70" zoomScalePageLayoutView="0" workbookViewId="0" topLeftCell="A1">
      <selection activeCell="F5" sqref="F5"/>
    </sheetView>
  </sheetViews>
  <sheetFormatPr defaultColWidth="16.375" defaultRowHeight="12.75"/>
  <cols>
    <col min="1" max="1" width="6.125" style="61" customWidth="1"/>
    <col min="2" max="2" width="66.125" style="72" customWidth="1"/>
    <col min="3" max="3" width="11.125" style="74" customWidth="1"/>
    <col min="4" max="4" width="8.25390625" style="74" customWidth="1"/>
    <col min="5" max="5" width="12.375" style="61" customWidth="1"/>
    <col min="6" max="16384" width="16.375" style="61" customWidth="1"/>
  </cols>
  <sheetData>
    <row r="1" spans="1:4" ht="18">
      <c r="A1" s="153" t="s">
        <v>118</v>
      </c>
      <c r="B1" s="153"/>
      <c r="C1" s="153"/>
      <c r="D1" s="153"/>
    </row>
    <row r="2" spans="1:4" ht="32.25" customHeight="1">
      <c r="A2" s="155" t="s">
        <v>4</v>
      </c>
      <c r="B2" s="155"/>
      <c r="C2" s="155"/>
      <c r="D2" s="155"/>
    </row>
    <row r="3" spans="1:4" ht="18">
      <c r="A3" s="154" t="s">
        <v>72</v>
      </c>
      <c r="B3" s="154"/>
      <c r="C3" s="154"/>
      <c r="D3" s="154"/>
    </row>
    <row r="4" spans="1:4" s="63" customFormat="1" ht="18">
      <c r="A4" s="62" t="s">
        <v>77</v>
      </c>
      <c r="C4" s="62"/>
      <c r="D4" s="7" t="s">
        <v>119</v>
      </c>
    </row>
    <row r="5" spans="2:4" ht="12.75" customHeight="1">
      <c r="B5" s="64"/>
      <c r="C5" s="64"/>
      <c r="D5" s="64"/>
    </row>
    <row r="6" spans="1:4" s="67" customFormat="1" ht="39.75" customHeight="1" thickBot="1">
      <c r="A6" s="65" t="s">
        <v>98</v>
      </c>
      <c r="B6" s="66" t="s">
        <v>68</v>
      </c>
      <c r="C6" s="65" t="s">
        <v>21</v>
      </c>
      <c r="D6" s="66" t="s">
        <v>3</v>
      </c>
    </row>
    <row r="7" spans="1:4" s="72" customFormat="1" ht="34.5" customHeight="1" thickTop="1">
      <c r="A7" s="68">
        <v>1</v>
      </c>
      <c r="B7" s="69" t="s">
        <v>50</v>
      </c>
      <c r="C7" s="70">
        <f>SUM('Розш.ф-ти'!N15)</f>
        <v>1077.0129</v>
      </c>
      <c r="D7" s="71">
        <v>1</v>
      </c>
    </row>
    <row r="8" spans="1:4" s="72" customFormat="1" ht="34.5" customHeight="1">
      <c r="A8" s="68">
        <v>2</v>
      </c>
      <c r="B8" s="69" t="s">
        <v>49</v>
      </c>
      <c r="C8" s="70">
        <f>SUM('Розш.ф-ти'!N25)</f>
        <v>1037.4698</v>
      </c>
      <c r="D8" s="71">
        <v>2</v>
      </c>
    </row>
    <row r="9" spans="1:4" s="72" customFormat="1" ht="34.5" customHeight="1">
      <c r="A9" s="68">
        <v>3</v>
      </c>
      <c r="B9" s="69" t="s">
        <v>52</v>
      </c>
      <c r="C9" s="70">
        <f>'Розш.ф-ти'!N34</f>
        <v>994.2591</v>
      </c>
      <c r="D9" s="71">
        <v>3</v>
      </c>
    </row>
    <row r="10" spans="1:4" s="72" customFormat="1" ht="34.5" customHeight="1">
      <c r="A10" s="68">
        <v>4</v>
      </c>
      <c r="B10" s="69" t="s">
        <v>55</v>
      </c>
      <c r="C10" s="70">
        <f>SUM('Розш.ф-ти'!N47)</f>
        <v>850.61</v>
      </c>
      <c r="D10" s="71">
        <v>4</v>
      </c>
    </row>
    <row r="11" spans="1:4" s="72" customFormat="1" ht="34.5" customHeight="1">
      <c r="A11" s="68">
        <v>5</v>
      </c>
      <c r="B11" s="69" t="s">
        <v>51</v>
      </c>
      <c r="C11" s="70">
        <f>'Розш.ф-ти'!N54</f>
        <v>468.22339999999997</v>
      </c>
      <c r="D11" s="71">
        <v>5</v>
      </c>
    </row>
    <row r="12" spans="1:4" s="74" customFormat="1" ht="34.5" customHeight="1">
      <c r="A12" s="68">
        <v>6</v>
      </c>
      <c r="B12" s="69" t="s">
        <v>60</v>
      </c>
      <c r="C12" s="70">
        <f>'Розш.ф-ти'!N60</f>
        <v>425.09619999999995</v>
      </c>
      <c r="D12" s="71">
        <v>6</v>
      </c>
    </row>
    <row r="13" spans="1:4" s="74" customFormat="1" ht="34.5" customHeight="1">
      <c r="A13" s="68">
        <v>7</v>
      </c>
      <c r="B13" s="69" t="s">
        <v>56</v>
      </c>
      <c r="C13" s="70">
        <f>'Розш.ф-ти'!N65</f>
        <v>333.72940000000006</v>
      </c>
      <c r="D13" s="71">
        <v>7</v>
      </c>
    </row>
    <row r="14" spans="1:4" s="74" customFormat="1" ht="34.5" customHeight="1">
      <c r="A14" s="68">
        <v>8</v>
      </c>
      <c r="B14" s="69" t="s">
        <v>53</v>
      </c>
      <c r="C14" s="70">
        <f>'Розш.ф-ти'!N70</f>
        <v>310.4169</v>
      </c>
      <c r="D14" s="71">
        <v>8</v>
      </c>
    </row>
    <row r="15" spans="1:4" s="72" customFormat="1" ht="34.5" customHeight="1">
      <c r="A15" s="68">
        <v>9</v>
      </c>
      <c r="B15" s="69" t="s">
        <v>61</v>
      </c>
      <c r="C15" s="70" t="s">
        <v>20</v>
      </c>
      <c r="D15" s="70" t="s">
        <v>20</v>
      </c>
    </row>
    <row r="16" spans="1:4" s="72" customFormat="1" ht="34.5" customHeight="1">
      <c r="A16" s="68">
        <v>10</v>
      </c>
      <c r="B16" s="69" t="s">
        <v>54</v>
      </c>
      <c r="C16" s="70" t="s">
        <v>20</v>
      </c>
      <c r="D16" s="70" t="s">
        <v>20</v>
      </c>
    </row>
    <row r="17" spans="1:4" s="72" customFormat="1" ht="34.5" customHeight="1">
      <c r="A17" s="68">
        <v>11</v>
      </c>
      <c r="B17" s="69" t="s">
        <v>58</v>
      </c>
      <c r="C17" s="70" t="s">
        <v>20</v>
      </c>
      <c r="D17" s="70" t="s">
        <v>20</v>
      </c>
    </row>
    <row r="18" spans="1:4" s="74" customFormat="1" ht="34.5" customHeight="1">
      <c r="A18" s="68">
        <v>12</v>
      </c>
      <c r="B18" s="73" t="s">
        <v>62</v>
      </c>
      <c r="C18" s="70" t="s">
        <v>20</v>
      </c>
      <c r="D18" s="70" t="s">
        <v>20</v>
      </c>
    </row>
    <row r="19" spans="1:4" s="72" customFormat="1" ht="34.5" customHeight="1">
      <c r="A19" s="68">
        <v>13</v>
      </c>
      <c r="B19" s="69" t="s">
        <v>59</v>
      </c>
      <c r="C19" s="70" t="s">
        <v>20</v>
      </c>
      <c r="D19" s="70" t="s">
        <v>20</v>
      </c>
    </row>
    <row r="20" spans="1:4" s="72" customFormat="1" ht="34.5" customHeight="1">
      <c r="A20" s="68">
        <v>14</v>
      </c>
      <c r="B20" s="69" t="s">
        <v>57</v>
      </c>
      <c r="C20" s="70" t="s">
        <v>20</v>
      </c>
      <c r="D20" s="70" t="s">
        <v>20</v>
      </c>
    </row>
    <row r="21" spans="1:4" s="74" customFormat="1" ht="34.5" customHeight="1">
      <c r="A21" s="68">
        <v>15</v>
      </c>
      <c r="B21" s="69" t="s">
        <v>63</v>
      </c>
      <c r="C21" s="70" t="s">
        <v>20</v>
      </c>
      <c r="D21" s="70" t="s">
        <v>20</v>
      </c>
    </row>
    <row r="22" spans="1:4" ht="18" customHeight="1">
      <c r="A22" s="4"/>
      <c r="B22" s="64"/>
      <c r="C22" s="64"/>
      <c r="D22" s="64"/>
    </row>
    <row r="23" spans="2:3" ht="20.25" customHeight="1">
      <c r="B23" s="72" t="s">
        <v>36</v>
      </c>
      <c r="C23" s="75" t="s">
        <v>32</v>
      </c>
    </row>
    <row r="24" ht="20.25" customHeight="1">
      <c r="C24" s="75"/>
    </row>
    <row r="25" spans="2:3" ht="24.75" customHeight="1">
      <c r="B25" s="72" t="s">
        <v>37</v>
      </c>
      <c r="C25" s="75" t="s">
        <v>35</v>
      </c>
    </row>
    <row r="39" ht="18">
      <c r="D39" s="61"/>
    </row>
    <row r="40" ht="18">
      <c r="D40" s="61"/>
    </row>
    <row r="41" ht="18">
      <c r="D41" s="61"/>
    </row>
    <row r="42" ht="18">
      <c r="D42" s="61"/>
    </row>
  </sheetData>
  <sheetProtection/>
  <mergeCells count="3">
    <mergeCell ref="A1:D1"/>
    <mergeCell ref="A3:D3"/>
    <mergeCell ref="A2:D2"/>
  </mergeCells>
  <printOptions horizontalCentered="1"/>
  <pageMargins left="0.69" right="0.28" top="0.64" bottom="0.61" header="0.2" footer="0.1968503937007874"/>
  <pageSetup horizontalDpi="300" verticalDpi="300" orientation="portrait" paperSize="9" r:id="rId2"/>
  <headerFooter alignWithMargins="0">
    <oddFooter>&amp;LВиконавець: Пархоменко В.К.
Файл: &amp;F Лист:&amp;A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zoomScale="85" zoomScaleNormal="85" zoomScalePageLayoutView="0" workbookViewId="0" topLeftCell="A1">
      <selection activeCell="N40" sqref="N40"/>
    </sheetView>
  </sheetViews>
  <sheetFormatPr defaultColWidth="9.125" defaultRowHeight="12.75"/>
  <cols>
    <col min="1" max="1" width="4.125" style="2" customWidth="1"/>
    <col min="2" max="2" width="8.875" style="31" customWidth="1"/>
    <col min="3" max="3" width="26.25390625" style="76" customWidth="1"/>
    <col min="4" max="4" width="7.00390625" style="2" customWidth="1"/>
    <col min="5" max="5" width="11.125" style="1" customWidth="1"/>
    <col min="6" max="6" width="11.75390625" style="1" customWidth="1"/>
    <col min="7" max="7" width="6.125" style="1" customWidth="1"/>
    <col min="8" max="8" width="6.00390625" style="32" customWidth="1"/>
    <col min="9" max="9" width="7.75390625" style="78" customWidth="1"/>
    <col min="10" max="11" width="7.875" style="34" customWidth="1"/>
    <col min="12" max="12" width="8.25390625" style="89" customWidth="1"/>
    <col min="13" max="13" width="8.375" style="1" customWidth="1"/>
    <col min="14" max="14" width="6.625" style="1" customWidth="1"/>
    <col min="15" max="15" width="9.00390625" style="87" customWidth="1"/>
    <col min="16" max="16" width="8.25390625" style="79" customWidth="1"/>
    <col min="17" max="17" width="1.37890625" style="2" customWidth="1"/>
    <col min="18" max="18" width="28.375" style="2" customWidth="1"/>
    <col min="19" max="19" width="8.125" style="2" customWidth="1"/>
    <col min="20" max="20" width="9.25390625" style="2" customWidth="1"/>
    <col min="21" max="21" width="8.25390625" style="2" customWidth="1"/>
    <col min="22" max="16384" width="9.125" style="2" customWidth="1"/>
  </cols>
  <sheetData>
    <row r="1" spans="1:16" ht="15">
      <c r="A1" s="156" t="s">
        <v>118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15.75">
      <c r="A2" s="157" t="s">
        <v>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15.75">
      <c r="A3" s="157" t="s">
        <v>13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5">
      <c r="A4" s="5" t="s">
        <v>77</v>
      </c>
      <c r="B4" s="2"/>
      <c r="C4" s="2"/>
      <c r="D4" s="31"/>
      <c r="I4" s="33"/>
      <c r="L4" s="34"/>
      <c r="O4" s="53"/>
      <c r="P4" s="7" t="s">
        <v>119</v>
      </c>
    </row>
    <row r="5" spans="2:16" ht="1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54"/>
      <c r="P5" s="36"/>
    </row>
    <row r="6" spans="1:16" s="16" customFormat="1" ht="93" customHeight="1">
      <c r="A6" s="12" t="s">
        <v>40</v>
      </c>
      <c r="B6" s="12" t="s">
        <v>97</v>
      </c>
      <c r="C6" s="14" t="s">
        <v>2</v>
      </c>
      <c r="D6" s="12" t="s">
        <v>0</v>
      </c>
      <c r="E6" s="12" t="s">
        <v>65</v>
      </c>
      <c r="F6" s="12" t="s">
        <v>66</v>
      </c>
      <c r="G6" s="37" t="s">
        <v>23</v>
      </c>
      <c r="H6" s="38" t="s">
        <v>22</v>
      </c>
      <c r="I6" s="39" t="s">
        <v>5</v>
      </c>
      <c r="J6" s="40" t="s">
        <v>6</v>
      </c>
      <c r="K6" s="40" t="s">
        <v>41</v>
      </c>
      <c r="L6" s="40" t="s">
        <v>8</v>
      </c>
      <c r="M6" s="41" t="s">
        <v>3</v>
      </c>
      <c r="N6" s="55" t="s">
        <v>151</v>
      </c>
      <c r="O6" s="55" t="s">
        <v>91</v>
      </c>
      <c r="P6" s="42" t="s">
        <v>92</v>
      </c>
    </row>
    <row r="7" spans="2:14" ht="15.75">
      <c r="B7" s="5"/>
      <c r="D7" s="11"/>
      <c r="E7" s="9"/>
      <c r="F7" s="132" t="s">
        <v>42</v>
      </c>
      <c r="H7" s="77"/>
      <c r="L7" s="34"/>
      <c r="M7" s="34"/>
      <c r="N7" s="34"/>
    </row>
    <row r="8" spans="2:16" s="17" customFormat="1" ht="15.75">
      <c r="B8" s="43" t="s">
        <v>45</v>
      </c>
      <c r="C8" s="44"/>
      <c r="D8" s="44"/>
      <c r="E8" s="44"/>
      <c r="F8" s="44"/>
      <c r="G8" s="44"/>
      <c r="H8" s="44"/>
      <c r="I8" s="45"/>
      <c r="J8" s="45"/>
      <c r="K8" s="45"/>
      <c r="L8" s="44"/>
      <c r="M8" s="45"/>
      <c r="N8" s="136"/>
      <c r="O8" s="117"/>
      <c r="P8" s="44"/>
    </row>
    <row r="9" spans="1:16" s="11" customFormat="1" ht="15.75">
      <c r="A9" s="11">
        <v>1</v>
      </c>
      <c r="B9" s="5" t="s">
        <v>73</v>
      </c>
      <c r="C9" s="11" t="s">
        <v>85</v>
      </c>
      <c r="D9" s="11">
        <v>1997</v>
      </c>
      <c r="E9" s="9" t="s">
        <v>71</v>
      </c>
      <c r="F9" s="9" t="s">
        <v>84</v>
      </c>
      <c r="G9" s="9">
        <v>4</v>
      </c>
      <c r="H9" s="9">
        <v>4</v>
      </c>
      <c r="I9" s="47">
        <v>51</v>
      </c>
      <c r="J9" s="48">
        <v>32</v>
      </c>
      <c r="K9" s="48">
        <v>47</v>
      </c>
      <c r="L9" s="80">
        <f>SUM(J9:K9)</f>
        <v>79</v>
      </c>
      <c r="M9" s="30">
        <v>1</v>
      </c>
      <c r="N9" s="6" t="s">
        <v>154</v>
      </c>
      <c r="O9" s="52">
        <v>1.7854</v>
      </c>
      <c r="P9" s="50">
        <f>SUM(L9*O9)</f>
        <v>141.0466</v>
      </c>
    </row>
    <row r="10" spans="2:16" s="17" customFormat="1" ht="15.75">
      <c r="B10" s="43" t="s">
        <v>39</v>
      </c>
      <c r="C10" s="44"/>
      <c r="D10" s="44"/>
      <c r="E10" s="44"/>
      <c r="F10" s="44"/>
      <c r="G10" s="44"/>
      <c r="H10" s="44"/>
      <c r="I10" s="45"/>
      <c r="J10" s="45"/>
      <c r="K10" s="45"/>
      <c r="L10" s="44"/>
      <c r="M10" s="45"/>
      <c r="N10" s="136"/>
      <c r="O10" s="117"/>
      <c r="P10" s="44"/>
    </row>
    <row r="11" spans="1:16" s="11" customFormat="1" ht="15.75">
      <c r="A11" s="11">
        <v>1</v>
      </c>
      <c r="B11" s="5" t="s">
        <v>74</v>
      </c>
      <c r="C11" s="11" t="s">
        <v>102</v>
      </c>
      <c r="D11" s="11">
        <v>1999</v>
      </c>
      <c r="E11" s="9" t="s">
        <v>12</v>
      </c>
      <c r="F11" s="9" t="s">
        <v>90</v>
      </c>
      <c r="G11" s="9">
        <v>2</v>
      </c>
      <c r="H11" s="9">
        <v>7</v>
      </c>
      <c r="I11" s="47">
        <v>53.3</v>
      </c>
      <c r="J11" s="48">
        <v>36</v>
      </c>
      <c r="K11" s="48">
        <v>51</v>
      </c>
      <c r="L11" s="80">
        <f>SUM(J11:K11)</f>
        <v>87</v>
      </c>
      <c r="M11" s="30">
        <v>1</v>
      </c>
      <c r="N11" s="6" t="s">
        <v>154</v>
      </c>
      <c r="O11" s="52">
        <v>1.6875</v>
      </c>
      <c r="P11" s="50">
        <f>SUM(L11*O11)</f>
        <v>146.8125</v>
      </c>
    </row>
    <row r="12" spans="2:24" s="17" customFormat="1" ht="15.75">
      <c r="B12" s="43" t="s">
        <v>30</v>
      </c>
      <c r="C12" s="44"/>
      <c r="D12" s="44"/>
      <c r="E12" s="44"/>
      <c r="F12" s="44"/>
      <c r="G12" s="44"/>
      <c r="H12" s="44"/>
      <c r="I12" s="45"/>
      <c r="J12" s="45"/>
      <c r="K12" s="45"/>
      <c r="L12" s="45"/>
      <c r="M12" s="45"/>
      <c r="N12" s="136"/>
      <c r="O12" s="117"/>
      <c r="P12" s="46"/>
      <c r="R12" s="11"/>
      <c r="S12" s="11"/>
      <c r="T12" s="11"/>
      <c r="U12" s="11"/>
      <c r="V12" s="11"/>
      <c r="W12" s="11"/>
      <c r="X12" s="11"/>
    </row>
    <row r="13" spans="1:16" s="11" customFormat="1" ht="15.75">
      <c r="A13" s="11">
        <v>1</v>
      </c>
      <c r="B13" s="5" t="s">
        <v>75</v>
      </c>
      <c r="C13" s="11" t="s">
        <v>120</v>
      </c>
      <c r="D13" s="11">
        <v>2000</v>
      </c>
      <c r="E13" s="9" t="s">
        <v>163</v>
      </c>
      <c r="F13" s="9"/>
      <c r="G13" s="9">
        <v>1</v>
      </c>
      <c r="H13" s="133"/>
      <c r="I13" s="47">
        <v>58.8</v>
      </c>
      <c r="J13" s="48">
        <v>25</v>
      </c>
      <c r="K13" s="48">
        <v>34</v>
      </c>
      <c r="L13" s="80">
        <f>SUM(J13:K13)</f>
        <v>59</v>
      </c>
      <c r="M13" s="30">
        <v>1</v>
      </c>
      <c r="N13" s="6" t="s">
        <v>166</v>
      </c>
      <c r="O13" s="52">
        <v>1.6671</v>
      </c>
      <c r="P13" s="50">
        <f>SUM(L13*O13)</f>
        <v>98.3589</v>
      </c>
    </row>
    <row r="14" spans="1:16" s="11" customFormat="1" ht="17.25" customHeight="1">
      <c r="A14" s="11">
        <v>2</v>
      </c>
      <c r="B14" s="5" t="s">
        <v>75</v>
      </c>
      <c r="C14" s="11" t="s">
        <v>86</v>
      </c>
      <c r="D14" s="11">
        <v>1998</v>
      </c>
      <c r="E14" s="9" t="s">
        <v>69</v>
      </c>
      <c r="F14" s="9" t="s">
        <v>89</v>
      </c>
      <c r="G14" s="9">
        <v>3</v>
      </c>
      <c r="H14" s="9">
        <v>1</v>
      </c>
      <c r="I14" s="47">
        <v>53</v>
      </c>
      <c r="J14" s="48"/>
      <c r="K14" s="48"/>
      <c r="L14" s="80">
        <v>90</v>
      </c>
      <c r="M14" s="139" t="s">
        <v>116</v>
      </c>
      <c r="N14" s="134"/>
      <c r="O14" s="52">
        <v>1.6994</v>
      </c>
      <c r="P14" s="50">
        <f>SUM(L14*O14)</f>
        <v>152.946</v>
      </c>
    </row>
    <row r="15" spans="1:16" s="11" customFormat="1" ht="16.5" customHeight="1">
      <c r="A15" s="11">
        <v>3</v>
      </c>
      <c r="B15" s="5" t="s">
        <v>121</v>
      </c>
      <c r="C15" s="8" t="s">
        <v>130</v>
      </c>
      <c r="D15" s="11">
        <v>1996</v>
      </c>
      <c r="E15" s="9" t="s">
        <v>69</v>
      </c>
      <c r="F15" s="9" t="s">
        <v>87</v>
      </c>
      <c r="G15" s="9">
        <v>4</v>
      </c>
      <c r="H15" s="10">
        <v>1</v>
      </c>
      <c r="I15" s="47">
        <v>63</v>
      </c>
      <c r="J15" s="48"/>
      <c r="K15" s="48"/>
      <c r="L15" s="80">
        <v>80</v>
      </c>
      <c r="M15" s="139" t="s">
        <v>116</v>
      </c>
      <c r="N15" s="134"/>
      <c r="O15" s="52">
        <v>1.3987</v>
      </c>
      <c r="P15" s="50">
        <f>SUM(L15*O15)</f>
        <v>111.896</v>
      </c>
    </row>
    <row r="16" spans="2:24" s="17" customFormat="1" ht="15.75">
      <c r="B16" s="43" t="s">
        <v>29</v>
      </c>
      <c r="C16" s="44"/>
      <c r="D16" s="44"/>
      <c r="E16" s="44"/>
      <c r="F16" s="44"/>
      <c r="G16" s="44"/>
      <c r="H16" s="44"/>
      <c r="I16" s="45"/>
      <c r="J16" s="45"/>
      <c r="K16" s="45"/>
      <c r="L16" s="45"/>
      <c r="M16" s="45"/>
      <c r="N16" s="136"/>
      <c r="O16" s="117"/>
      <c r="P16" s="46"/>
      <c r="R16" s="11"/>
      <c r="S16" s="11"/>
      <c r="T16" s="11"/>
      <c r="U16" s="9"/>
      <c r="V16" s="9"/>
      <c r="W16" s="9"/>
      <c r="X16" s="9"/>
    </row>
    <row r="17" spans="1:16" s="11" customFormat="1" ht="15.75">
      <c r="A17" s="11">
        <v>1</v>
      </c>
      <c r="B17" s="5" t="s">
        <v>122</v>
      </c>
      <c r="C17" s="11" t="s">
        <v>123</v>
      </c>
      <c r="D17" s="11">
        <v>1999</v>
      </c>
      <c r="E17" s="9" t="s">
        <v>69</v>
      </c>
      <c r="F17" s="9" t="s">
        <v>89</v>
      </c>
      <c r="G17" s="9">
        <v>2</v>
      </c>
      <c r="H17" s="9">
        <v>2</v>
      </c>
      <c r="I17" s="47">
        <v>63.1</v>
      </c>
      <c r="J17" s="48">
        <v>32</v>
      </c>
      <c r="K17" s="48">
        <v>45</v>
      </c>
      <c r="L17" s="80">
        <f>SUM(J17:K17)</f>
        <v>77</v>
      </c>
      <c r="M17" s="30">
        <v>1</v>
      </c>
      <c r="N17" s="6" t="s">
        <v>152</v>
      </c>
      <c r="O17" s="52">
        <v>1.3965</v>
      </c>
      <c r="P17" s="50">
        <f>SUM(L17*O17)</f>
        <v>107.5305</v>
      </c>
    </row>
    <row r="18" spans="2:16" s="17" customFormat="1" ht="15.75">
      <c r="B18" s="43" t="s">
        <v>112</v>
      </c>
      <c r="C18" s="44"/>
      <c r="D18" s="44"/>
      <c r="E18" s="44"/>
      <c r="F18" s="44"/>
      <c r="G18" s="44"/>
      <c r="H18" s="44"/>
      <c r="I18" s="45"/>
      <c r="J18" s="45"/>
      <c r="K18" s="45"/>
      <c r="L18" s="45"/>
      <c r="M18" s="45"/>
      <c r="N18" s="136"/>
      <c r="O18" s="117"/>
      <c r="P18" s="46"/>
    </row>
    <row r="19" spans="1:16" s="11" customFormat="1" ht="16.5" customHeight="1">
      <c r="A19" s="11">
        <v>1</v>
      </c>
      <c r="B19" s="5" t="s">
        <v>113</v>
      </c>
      <c r="C19" s="11" t="s">
        <v>88</v>
      </c>
      <c r="D19" s="11">
        <v>1998</v>
      </c>
      <c r="E19" s="9" t="s">
        <v>69</v>
      </c>
      <c r="F19" s="9" t="s">
        <v>89</v>
      </c>
      <c r="G19" s="9">
        <v>3</v>
      </c>
      <c r="H19" s="9">
        <v>1</v>
      </c>
      <c r="I19" s="47">
        <v>90</v>
      </c>
      <c r="J19" s="48"/>
      <c r="K19" s="48"/>
      <c r="L19" s="80">
        <v>104</v>
      </c>
      <c r="M19" s="139" t="s">
        <v>116</v>
      </c>
      <c r="N19" s="134"/>
      <c r="O19" s="52">
        <v>1.0768</v>
      </c>
      <c r="P19" s="50">
        <f>SUM(L19*O19)</f>
        <v>111.9872</v>
      </c>
    </row>
    <row r="21" spans="2:14" ht="15.75">
      <c r="B21" s="5"/>
      <c r="D21" s="11"/>
      <c r="E21" s="9"/>
      <c r="F21" s="30" t="s">
        <v>17</v>
      </c>
      <c r="H21" s="77"/>
      <c r="L21" s="34"/>
      <c r="M21" s="34"/>
      <c r="N21" s="34"/>
    </row>
    <row r="23" spans="2:16" s="11" customFormat="1" ht="15.75">
      <c r="B23" s="43" t="s">
        <v>44</v>
      </c>
      <c r="C23" s="8"/>
      <c r="E23" s="9"/>
      <c r="F23" s="9"/>
      <c r="G23" s="9"/>
      <c r="H23" s="19"/>
      <c r="I23" s="47"/>
      <c r="J23" s="48"/>
      <c r="K23" s="48"/>
      <c r="L23" s="51"/>
      <c r="M23" s="30"/>
      <c r="N23" s="6"/>
      <c r="O23" s="52"/>
      <c r="P23" s="49"/>
    </row>
    <row r="24" spans="1:16" s="11" customFormat="1" ht="15.75">
      <c r="A24" s="11">
        <v>1</v>
      </c>
      <c r="B24" s="5" t="s">
        <v>10</v>
      </c>
      <c r="C24" s="8" t="s">
        <v>125</v>
      </c>
      <c r="D24" s="8">
        <v>1994</v>
      </c>
      <c r="E24" s="9" t="s">
        <v>1</v>
      </c>
      <c r="F24" s="9" t="s">
        <v>81</v>
      </c>
      <c r="G24" s="9">
        <v>3</v>
      </c>
      <c r="H24" s="10">
        <v>3</v>
      </c>
      <c r="I24" s="47">
        <v>61.4</v>
      </c>
      <c r="J24" s="48">
        <v>52</v>
      </c>
      <c r="K24" s="48">
        <v>69</v>
      </c>
      <c r="L24" s="80">
        <f>SUM(J24:K24)</f>
        <v>121</v>
      </c>
      <c r="M24" s="30">
        <v>1</v>
      </c>
      <c r="N24" s="6" t="s">
        <v>152</v>
      </c>
      <c r="O24" s="52">
        <v>1.4356</v>
      </c>
      <c r="P24" s="50">
        <f>SUM(L24*O24)</f>
        <v>173.70759999999999</v>
      </c>
    </row>
    <row r="25" spans="1:16" s="11" customFormat="1" ht="30">
      <c r="A25" s="11">
        <v>2</v>
      </c>
      <c r="B25" s="5" t="s">
        <v>10</v>
      </c>
      <c r="C25" s="8" t="s">
        <v>82</v>
      </c>
      <c r="D25" s="8">
        <v>1994</v>
      </c>
      <c r="E25" s="9" t="s">
        <v>1</v>
      </c>
      <c r="F25" s="9" t="s">
        <v>81</v>
      </c>
      <c r="G25" s="9">
        <v>5</v>
      </c>
      <c r="H25" s="10">
        <v>1</v>
      </c>
      <c r="I25" s="47">
        <v>61</v>
      </c>
      <c r="J25" s="48">
        <v>49</v>
      </c>
      <c r="K25" s="48">
        <v>65</v>
      </c>
      <c r="L25" s="80">
        <f>SUM(J25:K25)</f>
        <v>114</v>
      </c>
      <c r="M25" s="30">
        <v>2</v>
      </c>
      <c r="N25" s="6" t="s">
        <v>152</v>
      </c>
      <c r="O25" s="52">
        <v>1.4456</v>
      </c>
      <c r="P25" s="50">
        <f>SUM(L25*O25)</f>
        <v>164.7984</v>
      </c>
    </row>
    <row r="26" spans="1:16" s="11" customFormat="1" ht="15.75">
      <c r="A26" s="11">
        <v>3</v>
      </c>
      <c r="B26" s="5" t="s">
        <v>10</v>
      </c>
      <c r="C26" s="11" t="s">
        <v>124</v>
      </c>
      <c r="D26" s="11">
        <v>2000</v>
      </c>
      <c r="E26" s="9" t="s">
        <v>69</v>
      </c>
      <c r="F26" s="9" t="s">
        <v>89</v>
      </c>
      <c r="G26" s="9">
        <v>1</v>
      </c>
      <c r="H26" s="9">
        <v>3</v>
      </c>
      <c r="I26" s="47">
        <v>61</v>
      </c>
      <c r="J26" s="48">
        <v>45</v>
      </c>
      <c r="K26" s="48">
        <v>65</v>
      </c>
      <c r="L26" s="80">
        <f>SUM(J26:K26)</f>
        <v>110</v>
      </c>
      <c r="M26" s="30">
        <v>3</v>
      </c>
      <c r="N26" s="6" t="s">
        <v>152</v>
      </c>
      <c r="O26" s="52">
        <v>1.4456</v>
      </c>
      <c r="P26" s="50">
        <f>SUM(L26*O26)</f>
        <v>159.016</v>
      </c>
    </row>
    <row r="28" spans="2:16" s="11" customFormat="1" ht="15.75">
      <c r="B28" s="43" t="s">
        <v>29</v>
      </c>
      <c r="C28" s="8"/>
      <c r="E28" s="9"/>
      <c r="F28" s="9"/>
      <c r="G28" s="9"/>
      <c r="H28" s="19"/>
      <c r="I28" s="47"/>
      <c r="J28" s="48"/>
      <c r="K28" s="48"/>
      <c r="L28" s="138"/>
      <c r="M28" s="30"/>
      <c r="N28" s="6"/>
      <c r="O28" s="52"/>
      <c r="P28" s="49"/>
    </row>
    <row r="29" spans="1:16" s="11" customFormat="1" ht="15.75">
      <c r="A29" s="11">
        <v>1</v>
      </c>
      <c r="B29" s="5" t="s">
        <v>15</v>
      </c>
      <c r="C29" s="11" t="s">
        <v>105</v>
      </c>
      <c r="D29" s="11">
        <v>1996</v>
      </c>
      <c r="E29" s="9" t="s">
        <v>38</v>
      </c>
      <c r="F29" s="9" t="s">
        <v>80</v>
      </c>
      <c r="G29" s="9">
        <v>3</v>
      </c>
      <c r="H29" s="9">
        <v>1</v>
      </c>
      <c r="I29" s="47">
        <v>69</v>
      </c>
      <c r="J29" s="48">
        <v>85</v>
      </c>
      <c r="K29" s="48">
        <v>105</v>
      </c>
      <c r="L29" s="137">
        <f aca="true" t="shared" si="0" ref="L29:L34">SUM(J29:K29)</f>
        <v>190</v>
      </c>
      <c r="M29" s="30">
        <v>1</v>
      </c>
      <c r="N29" s="6" t="s">
        <v>153</v>
      </c>
      <c r="O29" s="52">
        <v>1.2852</v>
      </c>
      <c r="P29" s="50">
        <f aca="true" t="shared" si="1" ref="P29:P34">SUM(L29*O29)</f>
        <v>244.188</v>
      </c>
    </row>
    <row r="30" spans="1:16" s="11" customFormat="1" ht="15.75">
      <c r="A30" s="11">
        <v>2</v>
      </c>
      <c r="B30" s="5" t="s">
        <v>15</v>
      </c>
      <c r="C30" s="11" t="s">
        <v>110</v>
      </c>
      <c r="D30" s="11">
        <v>1999</v>
      </c>
      <c r="E30" s="9" t="s">
        <v>163</v>
      </c>
      <c r="F30" s="9" t="s">
        <v>111</v>
      </c>
      <c r="G30" s="9">
        <v>2</v>
      </c>
      <c r="H30" s="9">
        <v>1</v>
      </c>
      <c r="I30" s="47">
        <v>69</v>
      </c>
      <c r="J30" s="48">
        <v>73</v>
      </c>
      <c r="K30" s="48">
        <v>92</v>
      </c>
      <c r="L30" s="80">
        <f t="shared" si="0"/>
        <v>165</v>
      </c>
      <c r="M30" s="30">
        <v>2</v>
      </c>
      <c r="N30" s="6" t="s">
        <v>153</v>
      </c>
      <c r="O30" s="52">
        <v>1.2852</v>
      </c>
      <c r="P30" s="50">
        <f t="shared" si="1"/>
        <v>212.058</v>
      </c>
    </row>
    <row r="31" spans="1:16" s="11" customFormat="1" ht="15.75">
      <c r="A31" s="11">
        <v>3</v>
      </c>
      <c r="B31" s="5" t="s">
        <v>15</v>
      </c>
      <c r="C31" s="11" t="s">
        <v>126</v>
      </c>
      <c r="D31" s="11">
        <v>1997</v>
      </c>
      <c r="E31" s="9" t="s">
        <v>67</v>
      </c>
      <c r="F31" s="9"/>
      <c r="G31" s="9">
        <v>1</v>
      </c>
      <c r="H31" s="9">
        <v>4</v>
      </c>
      <c r="I31" s="47">
        <v>66.2</v>
      </c>
      <c r="J31" s="48">
        <v>65</v>
      </c>
      <c r="K31" s="48">
        <v>82</v>
      </c>
      <c r="L31" s="80">
        <f t="shared" si="0"/>
        <v>147</v>
      </c>
      <c r="M31" s="30">
        <v>3</v>
      </c>
      <c r="N31" s="6" t="s">
        <v>154</v>
      </c>
      <c r="O31" s="52">
        <v>1.3337</v>
      </c>
      <c r="P31" s="50">
        <f t="shared" si="1"/>
        <v>196.05390000000003</v>
      </c>
    </row>
    <row r="32" spans="1:16" s="11" customFormat="1" ht="15.75">
      <c r="A32" s="11">
        <v>4</v>
      </c>
      <c r="B32" s="5" t="s">
        <v>15</v>
      </c>
      <c r="C32" s="11" t="s">
        <v>127</v>
      </c>
      <c r="D32" s="11">
        <v>2000</v>
      </c>
      <c r="E32" s="9" t="s">
        <v>38</v>
      </c>
      <c r="F32" s="9" t="s">
        <v>80</v>
      </c>
      <c r="G32" s="9">
        <v>1</v>
      </c>
      <c r="H32" s="9">
        <v>2</v>
      </c>
      <c r="I32" s="47">
        <v>68</v>
      </c>
      <c r="J32" s="48">
        <v>50</v>
      </c>
      <c r="K32" s="48">
        <v>70</v>
      </c>
      <c r="L32" s="80">
        <f t="shared" si="0"/>
        <v>120</v>
      </c>
      <c r="M32" s="30">
        <v>4</v>
      </c>
      <c r="N32" s="6" t="s">
        <v>152</v>
      </c>
      <c r="O32" s="52">
        <v>1.3017</v>
      </c>
      <c r="P32" s="50">
        <f t="shared" si="1"/>
        <v>156.204</v>
      </c>
    </row>
    <row r="33" spans="1:16" s="11" customFormat="1" ht="15.75">
      <c r="A33" s="11">
        <v>5</v>
      </c>
      <c r="B33" s="5" t="s">
        <v>15</v>
      </c>
      <c r="C33" s="11" t="s">
        <v>128</v>
      </c>
      <c r="D33" s="11">
        <v>1999</v>
      </c>
      <c r="E33" s="9" t="s">
        <v>38</v>
      </c>
      <c r="F33" s="9" t="s">
        <v>80</v>
      </c>
      <c r="G33" s="9">
        <v>2</v>
      </c>
      <c r="H33" s="9">
        <v>2</v>
      </c>
      <c r="I33" s="47">
        <v>68.8</v>
      </c>
      <c r="J33" s="48">
        <v>50</v>
      </c>
      <c r="K33" s="48">
        <v>65</v>
      </c>
      <c r="L33" s="80">
        <f t="shared" si="0"/>
        <v>115</v>
      </c>
      <c r="M33" s="30">
        <v>5</v>
      </c>
      <c r="N33" s="6" t="s">
        <v>155</v>
      </c>
      <c r="O33" s="52">
        <v>1.2884</v>
      </c>
      <c r="P33" s="50">
        <f t="shared" si="1"/>
        <v>148.166</v>
      </c>
    </row>
    <row r="34" spans="1:16" s="11" customFormat="1" ht="15.75">
      <c r="A34" s="11">
        <v>6</v>
      </c>
      <c r="B34" s="5" t="s">
        <v>15</v>
      </c>
      <c r="C34" s="11" t="s">
        <v>129</v>
      </c>
      <c r="D34" s="11">
        <v>2000</v>
      </c>
      <c r="E34" s="9" t="s">
        <v>69</v>
      </c>
      <c r="F34" s="9" t="s">
        <v>89</v>
      </c>
      <c r="G34" s="9">
        <v>1</v>
      </c>
      <c r="H34" s="9">
        <v>2</v>
      </c>
      <c r="I34" s="47">
        <v>64.6</v>
      </c>
      <c r="J34" s="48">
        <v>45</v>
      </c>
      <c r="K34" s="48">
        <v>60</v>
      </c>
      <c r="L34" s="80">
        <f t="shared" si="0"/>
        <v>105</v>
      </c>
      <c r="M34" s="30">
        <v>6</v>
      </c>
      <c r="N34" s="6" t="s">
        <v>155</v>
      </c>
      <c r="O34" s="52">
        <v>1.3648</v>
      </c>
      <c r="P34" s="50">
        <f t="shared" si="1"/>
        <v>143.304</v>
      </c>
    </row>
    <row r="36" spans="1:24" ht="15.75">
      <c r="A36" s="11"/>
      <c r="B36" s="43" t="s">
        <v>26</v>
      </c>
      <c r="C36" s="8"/>
      <c r="D36" s="81"/>
      <c r="E36" s="6"/>
      <c r="F36" s="6"/>
      <c r="G36" s="6"/>
      <c r="H36" s="82"/>
      <c r="I36" s="83"/>
      <c r="J36" s="84"/>
      <c r="K36" s="84"/>
      <c r="L36" s="85"/>
      <c r="M36" s="30"/>
      <c r="N36" s="6"/>
      <c r="O36" s="52"/>
      <c r="P36" s="86"/>
      <c r="R36" s="11"/>
      <c r="S36" s="11"/>
      <c r="T36" s="11"/>
      <c r="U36" s="11"/>
      <c r="V36" s="11"/>
      <c r="W36" s="11"/>
      <c r="X36" s="11"/>
    </row>
    <row r="37" spans="1:16" ht="15.75">
      <c r="A37" s="2">
        <v>1</v>
      </c>
      <c r="B37" s="5" t="s">
        <v>14</v>
      </c>
      <c r="C37" s="76" t="s">
        <v>156</v>
      </c>
      <c r="D37" s="2">
        <v>1998</v>
      </c>
      <c r="E37" s="9" t="s">
        <v>71</v>
      </c>
      <c r="G37" s="1">
        <v>3</v>
      </c>
      <c r="H37" s="32" t="s">
        <v>142</v>
      </c>
      <c r="I37" s="78">
        <v>76.1</v>
      </c>
      <c r="J37" s="34">
        <v>70</v>
      </c>
      <c r="K37" s="34">
        <v>92</v>
      </c>
      <c r="L37" s="80">
        <f aca="true" t="shared" si="2" ref="L37:L43">SUM(J37:K37)</f>
        <v>162</v>
      </c>
      <c r="M37" s="30">
        <v>1</v>
      </c>
      <c r="N37" s="1" t="s">
        <v>154</v>
      </c>
      <c r="O37" s="87">
        <v>1.1894</v>
      </c>
      <c r="P37" s="50">
        <f aca="true" t="shared" si="3" ref="P37:P44">SUM(L37*O37)</f>
        <v>192.68280000000001</v>
      </c>
    </row>
    <row r="38" spans="1:16" ht="15.75">
      <c r="A38" s="2">
        <v>2</v>
      </c>
      <c r="B38" s="5" t="s">
        <v>14</v>
      </c>
      <c r="C38" s="76" t="s">
        <v>136</v>
      </c>
      <c r="D38" s="2">
        <v>1999</v>
      </c>
      <c r="E38" s="1" t="s">
        <v>103</v>
      </c>
      <c r="F38" s="1" t="s">
        <v>138</v>
      </c>
      <c r="G38" s="1">
        <v>1</v>
      </c>
      <c r="H38" s="77">
        <v>1</v>
      </c>
      <c r="I38" s="78">
        <v>76.2</v>
      </c>
      <c r="J38" s="34">
        <v>62</v>
      </c>
      <c r="K38" s="34">
        <v>70</v>
      </c>
      <c r="L38" s="80">
        <f t="shared" si="2"/>
        <v>132</v>
      </c>
      <c r="M38" s="30">
        <v>2</v>
      </c>
      <c r="N38" s="1" t="s">
        <v>152</v>
      </c>
      <c r="O38" s="87">
        <v>1.1883</v>
      </c>
      <c r="P38" s="50">
        <f t="shared" si="3"/>
        <v>156.85559999999998</v>
      </c>
    </row>
    <row r="39" spans="1:16" ht="15.75">
      <c r="A39" s="2">
        <v>3</v>
      </c>
      <c r="B39" s="5" t="s">
        <v>14</v>
      </c>
      <c r="C39" s="76" t="s">
        <v>140</v>
      </c>
      <c r="D39" s="2">
        <v>1997</v>
      </c>
      <c r="E39" s="9" t="s">
        <v>67</v>
      </c>
      <c r="F39" s="1" t="s">
        <v>141</v>
      </c>
      <c r="G39" s="1">
        <v>3</v>
      </c>
      <c r="H39" s="32" t="s">
        <v>139</v>
      </c>
      <c r="I39" s="78">
        <v>73</v>
      </c>
      <c r="J39" s="34">
        <v>55</v>
      </c>
      <c r="K39" s="34">
        <v>70</v>
      </c>
      <c r="L39" s="80">
        <f t="shared" si="2"/>
        <v>125</v>
      </c>
      <c r="M39" s="30">
        <v>3</v>
      </c>
      <c r="N39" s="1" t="s">
        <v>155</v>
      </c>
      <c r="O39" s="87">
        <v>1.227</v>
      </c>
      <c r="P39" s="50">
        <f t="shared" si="3"/>
        <v>153.375</v>
      </c>
    </row>
    <row r="40" spans="1:16" ht="15.75">
      <c r="A40" s="2">
        <v>4</v>
      </c>
      <c r="B40" s="5" t="s">
        <v>14</v>
      </c>
      <c r="C40" s="76" t="s">
        <v>135</v>
      </c>
      <c r="D40" s="2">
        <v>1998</v>
      </c>
      <c r="E40" s="1" t="s">
        <v>103</v>
      </c>
      <c r="F40" s="1" t="s">
        <v>137</v>
      </c>
      <c r="G40" s="1">
        <v>2</v>
      </c>
      <c r="H40" s="77">
        <v>2</v>
      </c>
      <c r="I40" s="78">
        <v>76</v>
      </c>
      <c r="J40" s="34">
        <v>47</v>
      </c>
      <c r="K40" s="34">
        <v>52</v>
      </c>
      <c r="L40" s="80">
        <f t="shared" si="2"/>
        <v>99</v>
      </c>
      <c r="M40" s="30">
        <v>4</v>
      </c>
      <c r="O40" s="87">
        <v>1.1906</v>
      </c>
      <c r="P40" s="50">
        <f t="shared" si="3"/>
        <v>117.86940000000001</v>
      </c>
    </row>
    <row r="41" spans="1:16" ht="15.75">
      <c r="A41" s="2">
        <v>5</v>
      </c>
      <c r="B41" s="5" t="s">
        <v>14</v>
      </c>
      <c r="C41" s="76" t="s">
        <v>147</v>
      </c>
      <c r="D41" s="2">
        <v>1999</v>
      </c>
      <c r="E41" s="9" t="s">
        <v>1</v>
      </c>
      <c r="F41" s="9" t="s">
        <v>107</v>
      </c>
      <c r="G41" s="1">
        <v>1</v>
      </c>
      <c r="H41" s="32" t="s">
        <v>139</v>
      </c>
      <c r="I41" s="78">
        <v>73.1</v>
      </c>
      <c r="J41" s="34">
        <v>40</v>
      </c>
      <c r="K41" s="34">
        <v>50</v>
      </c>
      <c r="L41" s="80">
        <f t="shared" si="2"/>
        <v>90</v>
      </c>
      <c r="M41" s="30">
        <v>5</v>
      </c>
      <c r="O41" s="87">
        <v>1.2257</v>
      </c>
      <c r="P41" s="50">
        <f t="shared" si="3"/>
        <v>110.313</v>
      </c>
    </row>
    <row r="42" spans="1:16" ht="15.75">
      <c r="A42" s="2">
        <v>6</v>
      </c>
      <c r="B42" s="5" t="s">
        <v>14</v>
      </c>
      <c r="C42" s="76" t="s">
        <v>108</v>
      </c>
      <c r="D42" s="2">
        <v>1997</v>
      </c>
      <c r="E42" s="9" t="s">
        <v>1</v>
      </c>
      <c r="F42" s="1" t="s">
        <v>81</v>
      </c>
      <c r="G42" s="1">
        <v>4</v>
      </c>
      <c r="H42" s="32" t="s">
        <v>139</v>
      </c>
      <c r="I42" s="78">
        <v>70.4</v>
      </c>
      <c r="J42" s="34">
        <v>40</v>
      </c>
      <c r="K42" s="34">
        <v>50</v>
      </c>
      <c r="L42" s="80">
        <f t="shared" si="2"/>
        <v>90</v>
      </c>
      <c r="M42" s="30">
        <v>6</v>
      </c>
      <c r="O42" s="87">
        <v>1.2635</v>
      </c>
      <c r="P42" s="50">
        <f t="shared" si="3"/>
        <v>113.715</v>
      </c>
    </row>
    <row r="43" spans="1:16" ht="15.75">
      <c r="A43" s="2">
        <v>7</v>
      </c>
      <c r="B43" s="5" t="s">
        <v>14</v>
      </c>
      <c r="C43" s="76" t="s">
        <v>144</v>
      </c>
      <c r="D43" s="2">
        <v>1996</v>
      </c>
      <c r="E43" s="9" t="s">
        <v>67</v>
      </c>
      <c r="F43" s="1" t="s">
        <v>141</v>
      </c>
      <c r="G43" s="9">
        <v>2</v>
      </c>
      <c r="H43" s="9">
        <v>2</v>
      </c>
      <c r="I43" s="78">
        <v>70</v>
      </c>
      <c r="J43" s="34">
        <v>40</v>
      </c>
      <c r="K43" s="34">
        <v>47</v>
      </c>
      <c r="L43" s="80">
        <f t="shared" si="2"/>
        <v>87</v>
      </c>
      <c r="M43" s="30">
        <v>7</v>
      </c>
      <c r="O43" s="87">
        <v>1.2695</v>
      </c>
      <c r="P43" s="50">
        <f t="shared" si="3"/>
        <v>110.4465</v>
      </c>
    </row>
    <row r="44" spans="1:16" ht="15.75">
      <c r="A44" s="2">
        <v>8</v>
      </c>
      <c r="B44" s="5" t="s">
        <v>14</v>
      </c>
      <c r="C44" s="76" t="s">
        <v>148</v>
      </c>
      <c r="D44" s="2">
        <v>1997</v>
      </c>
      <c r="E44" s="9" t="s">
        <v>1</v>
      </c>
      <c r="F44" s="1" t="s">
        <v>81</v>
      </c>
      <c r="G44" s="1">
        <v>3</v>
      </c>
      <c r="H44" s="32" t="s">
        <v>131</v>
      </c>
      <c r="I44" s="78">
        <v>77</v>
      </c>
      <c r="J44" s="34">
        <v>40</v>
      </c>
      <c r="K44" s="34">
        <v>75</v>
      </c>
      <c r="L44" s="80">
        <f>SUM(J40:K40)</f>
        <v>99</v>
      </c>
      <c r="M44" s="30">
        <v>8</v>
      </c>
      <c r="O44" s="87">
        <v>1.1796</v>
      </c>
      <c r="P44" s="50">
        <f t="shared" si="3"/>
        <v>116.7804</v>
      </c>
    </row>
    <row r="46" spans="2:16" s="11" customFormat="1" ht="15.75">
      <c r="B46" s="43" t="s">
        <v>25</v>
      </c>
      <c r="C46" s="8"/>
      <c r="E46" s="9"/>
      <c r="F46" s="9"/>
      <c r="G46" s="9"/>
      <c r="H46" s="19"/>
      <c r="I46" s="47"/>
      <c r="J46" s="48"/>
      <c r="K46" s="48"/>
      <c r="L46" s="51"/>
      <c r="M46" s="30"/>
      <c r="N46" s="6"/>
      <c r="O46" s="52"/>
      <c r="P46" s="52"/>
    </row>
    <row r="47" spans="1:16" ht="15.75">
      <c r="A47" s="2">
        <v>1</v>
      </c>
      <c r="B47" s="5" t="s">
        <v>9</v>
      </c>
      <c r="C47" s="76" t="s">
        <v>146</v>
      </c>
      <c r="D47" s="2">
        <v>2000</v>
      </c>
      <c r="E47" s="9" t="s">
        <v>1</v>
      </c>
      <c r="F47" s="9" t="s">
        <v>107</v>
      </c>
      <c r="G47" s="1">
        <v>1</v>
      </c>
      <c r="H47" s="32" t="s">
        <v>139</v>
      </c>
      <c r="I47" s="78">
        <v>85</v>
      </c>
      <c r="J47" s="34">
        <v>67</v>
      </c>
      <c r="K47" s="34">
        <v>85</v>
      </c>
      <c r="L47" s="80">
        <f>SUM(J47:K47)</f>
        <v>152</v>
      </c>
      <c r="M47" s="30">
        <v>1</v>
      </c>
      <c r="N47" s="1" t="s">
        <v>152</v>
      </c>
      <c r="O47" s="87">
        <v>1.1087</v>
      </c>
      <c r="P47" s="50">
        <f>SUM(L47*O47)</f>
        <v>168.5224</v>
      </c>
    </row>
    <row r="48" spans="1:16" ht="15.75">
      <c r="A48" s="2">
        <v>2</v>
      </c>
      <c r="B48" s="5" t="s">
        <v>9</v>
      </c>
      <c r="C48" s="76" t="s">
        <v>158</v>
      </c>
      <c r="D48" s="2">
        <v>1997</v>
      </c>
      <c r="E48" s="1" t="s">
        <v>1</v>
      </c>
      <c r="F48" s="1" t="s">
        <v>83</v>
      </c>
      <c r="G48" s="1">
        <v>3</v>
      </c>
      <c r="H48" s="32" t="s">
        <v>145</v>
      </c>
      <c r="I48" s="78">
        <v>78.6</v>
      </c>
      <c r="J48" s="34">
        <v>65</v>
      </c>
      <c r="K48" s="34">
        <v>87</v>
      </c>
      <c r="L48" s="80">
        <f>SUM(J48:K48)</f>
        <v>152</v>
      </c>
      <c r="M48" s="30">
        <v>2</v>
      </c>
      <c r="N48" s="1" t="s">
        <v>152</v>
      </c>
      <c r="O48" s="87">
        <v>1.1631</v>
      </c>
      <c r="P48" s="50">
        <f>SUM(L48*O48)</f>
        <v>176.7912</v>
      </c>
    </row>
    <row r="49" spans="1:16" s="11" customFormat="1" ht="15.75">
      <c r="A49" s="11">
        <v>3</v>
      </c>
      <c r="B49" s="5" t="s">
        <v>9</v>
      </c>
      <c r="C49" s="76" t="s">
        <v>133</v>
      </c>
      <c r="D49" s="2">
        <v>1998</v>
      </c>
      <c r="E49" s="1" t="s">
        <v>12</v>
      </c>
      <c r="F49" s="1" t="s">
        <v>90</v>
      </c>
      <c r="G49" s="1">
        <v>1</v>
      </c>
      <c r="H49" s="77">
        <v>9</v>
      </c>
      <c r="I49" s="78">
        <v>82.5</v>
      </c>
      <c r="J49" s="34">
        <v>57</v>
      </c>
      <c r="K49" s="34">
        <v>88</v>
      </c>
      <c r="L49" s="80">
        <f>SUM(J49:K49)</f>
        <v>145</v>
      </c>
      <c r="M49" s="30">
        <v>3</v>
      </c>
      <c r="N49" s="1" t="s">
        <v>152</v>
      </c>
      <c r="O49" s="52">
        <v>1.1279</v>
      </c>
      <c r="P49" s="50">
        <f>SUM(L49*O49)</f>
        <v>163.54549999999998</v>
      </c>
    </row>
    <row r="50" spans="1:16" s="11" customFormat="1" ht="15.75">
      <c r="A50" s="11">
        <v>4</v>
      </c>
      <c r="B50" s="5" t="s">
        <v>9</v>
      </c>
      <c r="C50" s="11" t="s">
        <v>157</v>
      </c>
      <c r="D50" s="11">
        <v>1999</v>
      </c>
      <c r="E50" s="9" t="s">
        <v>67</v>
      </c>
      <c r="F50" s="1" t="s">
        <v>141</v>
      </c>
      <c r="G50" s="9">
        <v>2</v>
      </c>
      <c r="H50" s="9">
        <v>2</v>
      </c>
      <c r="I50" s="47">
        <v>84.9</v>
      </c>
      <c r="J50" s="48">
        <v>50</v>
      </c>
      <c r="K50" s="48">
        <v>85</v>
      </c>
      <c r="L50" s="80">
        <f>SUM(J50:K50)</f>
        <v>135</v>
      </c>
      <c r="M50" s="30">
        <v>4</v>
      </c>
      <c r="N50" s="6" t="s">
        <v>155</v>
      </c>
      <c r="O50" s="52">
        <v>1.1094</v>
      </c>
      <c r="P50" s="50">
        <f>SUM(L50*O50)</f>
        <v>149.769</v>
      </c>
    </row>
    <row r="51" spans="1:16" ht="15.75">
      <c r="A51" s="2">
        <v>5</v>
      </c>
      <c r="B51" s="5" t="s">
        <v>9</v>
      </c>
      <c r="C51" s="11" t="s">
        <v>109</v>
      </c>
      <c r="D51" s="11">
        <v>1998</v>
      </c>
      <c r="E51" s="9" t="s">
        <v>1</v>
      </c>
      <c r="F51" s="9" t="s">
        <v>81</v>
      </c>
      <c r="G51" s="9">
        <v>3</v>
      </c>
      <c r="H51" s="9">
        <v>1</v>
      </c>
      <c r="I51" s="47">
        <v>79</v>
      </c>
      <c r="J51" s="48">
        <v>50</v>
      </c>
      <c r="K51" s="48">
        <v>75</v>
      </c>
      <c r="L51" s="80">
        <f>SUM(J51:K51)</f>
        <v>125</v>
      </c>
      <c r="M51" s="30">
        <v>5</v>
      </c>
      <c r="N51" s="6" t="s">
        <v>155</v>
      </c>
      <c r="O51" s="87">
        <v>1.1591</v>
      </c>
      <c r="P51" s="50">
        <f>SUM(L51*O51)</f>
        <v>144.8875</v>
      </c>
    </row>
    <row r="52" spans="2:17" s="11" customFormat="1" ht="15">
      <c r="B52" s="5"/>
      <c r="E52" s="9"/>
      <c r="F52" s="9"/>
      <c r="G52" s="9"/>
      <c r="H52" s="9"/>
      <c r="I52" s="47"/>
      <c r="J52" s="48"/>
      <c r="K52" s="48"/>
      <c r="L52" s="48"/>
      <c r="M52" s="48"/>
      <c r="N52" s="48"/>
      <c r="O52" s="48"/>
      <c r="P52" s="48"/>
      <c r="Q52" s="48"/>
    </row>
    <row r="53" spans="2:23" s="11" customFormat="1" ht="15.75">
      <c r="B53" s="43" t="s">
        <v>24</v>
      </c>
      <c r="C53" s="8"/>
      <c r="E53" s="9"/>
      <c r="F53" s="9"/>
      <c r="G53" s="9"/>
      <c r="H53" s="19"/>
      <c r="I53" s="47"/>
      <c r="J53" s="48"/>
      <c r="K53" s="48"/>
      <c r="L53" s="51"/>
      <c r="M53" s="30"/>
      <c r="N53" s="6"/>
      <c r="O53" s="52"/>
      <c r="P53" s="52"/>
      <c r="R53" s="2"/>
      <c r="S53" s="2"/>
      <c r="T53" s="2"/>
      <c r="U53" s="2"/>
      <c r="V53" s="2"/>
      <c r="W53" s="2"/>
    </row>
    <row r="54" spans="1:16" ht="15.75">
      <c r="A54" s="2">
        <v>1</v>
      </c>
      <c r="B54" s="5" t="s">
        <v>11</v>
      </c>
      <c r="C54" s="76" t="s">
        <v>161</v>
      </c>
      <c r="D54" s="2">
        <v>1999</v>
      </c>
      <c r="E54" s="9" t="s">
        <v>38</v>
      </c>
      <c r="F54" s="9" t="s">
        <v>80</v>
      </c>
      <c r="G54" s="1">
        <v>1</v>
      </c>
      <c r="H54" s="77">
        <v>2</v>
      </c>
      <c r="I54" s="78">
        <v>92.1</v>
      </c>
      <c r="J54" s="34">
        <v>75</v>
      </c>
      <c r="K54" s="34">
        <v>90</v>
      </c>
      <c r="L54" s="80">
        <f>SUM(J54:K54)</f>
        <v>165</v>
      </c>
      <c r="M54" s="30">
        <v>1</v>
      </c>
      <c r="N54" s="1" t="s">
        <v>152</v>
      </c>
      <c r="O54" s="87">
        <v>1.0656</v>
      </c>
      <c r="P54" s="50">
        <f aca="true" t="shared" si="4" ref="P54:P60">SUM(L54*O54)</f>
        <v>175.824</v>
      </c>
    </row>
    <row r="55" spans="1:16" ht="15.75">
      <c r="A55" s="2">
        <v>2</v>
      </c>
      <c r="B55" s="5" t="s">
        <v>11</v>
      </c>
      <c r="C55" s="76" t="s">
        <v>160</v>
      </c>
      <c r="D55" s="2">
        <v>1995</v>
      </c>
      <c r="E55" s="1" t="s">
        <v>38</v>
      </c>
      <c r="G55" s="1" t="s">
        <v>70</v>
      </c>
      <c r="H55" s="32" t="s">
        <v>131</v>
      </c>
      <c r="I55" s="78">
        <v>91</v>
      </c>
      <c r="J55" s="34">
        <v>60</v>
      </c>
      <c r="K55" s="34">
        <v>90</v>
      </c>
      <c r="L55" s="80">
        <f>SUM(J55:K55)</f>
        <v>150</v>
      </c>
      <c r="M55" s="30">
        <v>2</v>
      </c>
      <c r="N55" s="1" t="s">
        <v>152</v>
      </c>
      <c r="O55" s="87">
        <v>1.0713</v>
      </c>
      <c r="P55" s="50">
        <f t="shared" si="4"/>
        <v>160.695</v>
      </c>
    </row>
    <row r="56" spans="1:16" ht="15.75">
      <c r="A56" s="2">
        <v>3</v>
      </c>
      <c r="B56" s="5" t="s">
        <v>11</v>
      </c>
      <c r="C56" s="76" t="s">
        <v>143</v>
      </c>
      <c r="D56" s="2">
        <v>1999</v>
      </c>
      <c r="E56" s="9" t="s">
        <v>67</v>
      </c>
      <c r="F56" s="1" t="s">
        <v>141</v>
      </c>
      <c r="G56" s="1">
        <v>1</v>
      </c>
      <c r="H56" s="32" t="s">
        <v>139</v>
      </c>
      <c r="I56" s="78">
        <v>88.6</v>
      </c>
      <c r="J56" s="34">
        <v>70</v>
      </c>
      <c r="K56" s="34">
        <v>75</v>
      </c>
      <c r="L56" s="80">
        <f>SUM(J56:K56)</f>
        <v>145</v>
      </c>
      <c r="M56" s="30">
        <v>3</v>
      </c>
      <c r="N56" s="6" t="s">
        <v>155</v>
      </c>
      <c r="O56" s="87">
        <v>1.0849</v>
      </c>
      <c r="P56" s="50">
        <f t="shared" si="4"/>
        <v>157.3105</v>
      </c>
    </row>
    <row r="57" spans="1:16" ht="15.75">
      <c r="A57" s="2">
        <v>4</v>
      </c>
      <c r="B57" s="5" t="s">
        <v>11</v>
      </c>
      <c r="C57" s="76" t="s">
        <v>159</v>
      </c>
      <c r="D57" s="2">
        <v>1993</v>
      </c>
      <c r="E57" s="1" t="s">
        <v>38</v>
      </c>
      <c r="F57" s="1" t="s">
        <v>80</v>
      </c>
      <c r="G57" s="1">
        <v>3</v>
      </c>
      <c r="H57" s="32" t="s">
        <v>131</v>
      </c>
      <c r="I57" s="78">
        <v>89.3</v>
      </c>
      <c r="J57" s="34">
        <v>60</v>
      </c>
      <c r="K57" s="34">
        <v>81</v>
      </c>
      <c r="L57" s="80">
        <f>SUM(J57:K57)</f>
        <v>141</v>
      </c>
      <c r="M57" s="30">
        <v>4</v>
      </c>
      <c r="N57" s="6" t="s">
        <v>155</v>
      </c>
      <c r="O57" s="87">
        <v>1.0808</v>
      </c>
      <c r="P57" s="50">
        <f t="shared" si="4"/>
        <v>152.3928</v>
      </c>
    </row>
    <row r="58" spans="1:16" ht="15.75">
      <c r="A58" s="2">
        <v>5</v>
      </c>
      <c r="B58" s="5" t="s">
        <v>11</v>
      </c>
      <c r="C58" s="76" t="s">
        <v>134</v>
      </c>
      <c r="D58" s="2">
        <v>1999</v>
      </c>
      <c r="E58" s="1" t="s">
        <v>103</v>
      </c>
      <c r="F58" s="1" t="s">
        <v>137</v>
      </c>
      <c r="G58" s="1">
        <v>2</v>
      </c>
      <c r="H58" s="77">
        <v>1</v>
      </c>
      <c r="I58" s="78">
        <v>86.6</v>
      </c>
      <c r="J58" s="34">
        <v>55</v>
      </c>
      <c r="K58" s="34">
        <v>82</v>
      </c>
      <c r="L58" s="80">
        <f>SUM(J58:K58)</f>
        <v>137</v>
      </c>
      <c r="M58" s="30">
        <v>5</v>
      </c>
      <c r="N58" s="6" t="s">
        <v>155</v>
      </c>
      <c r="O58" s="87">
        <v>1.0976</v>
      </c>
      <c r="P58" s="50">
        <f t="shared" si="4"/>
        <v>150.3712</v>
      </c>
    </row>
    <row r="59" spans="1:16" ht="15.75">
      <c r="A59" s="2">
        <v>6</v>
      </c>
      <c r="B59" s="5" t="s">
        <v>11</v>
      </c>
      <c r="C59" s="76" t="s">
        <v>150</v>
      </c>
      <c r="D59" s="2">
        <v>1999</v>
      </c>
      <c r="E59" s="9" t="s">
        <v>69</v>
      </c>
      <c r="F59" s="9" t="s">
        <v>89</v>
      </c>
      <c r="G59" s="1">
        <v>1</v>
      </c>
      <c r="H59" s="32" t="s">
        <v>142</v>
      </c>
      <c r="I59" s="78">
        <v>93.6</v>
      </c>
      <c r="J59" s="34">
        <v>40</v>
      </c>
      <c r="K59" s="34">
        <v>50</v>
      </c>
      <c r="L59" s="80">
        <f>SUM(J50:K50)</f>
        <v>135</v>
      </c>
      <c r="M59" s="30">
        <v>6</v>
      </c>
      <c r="N59" s="6" t="s">
        <v>155</v>
      </c>
      <c r="O59" s="87">
        <v>1.0584</v>
      </c>
      <c r="P59" s="50">
        <f t="shared" si="4"/>
        <v>142.88400000000001</v>
      </c>
    </row>
    <row r="60" spans="1:16" ht="15.75">
      <c r="A60" s="2">
        <v>7</v>
      </c>
      <c r="B60" s="5" t="s">
        <v>11</v>
      </c>
      <c r="C60" s="76" t="s">
        <v>149</v>
      </c>
      <c r="D60" s="2">
        <v>1997</v>
      </c>
      <c r="E60" s="9" t="s">
        <v>1</v>
      </c>
      <c r="F60" s="1" t="s">
        <v>83</v>
      </c>
      <c r="G60" s="1">
        <v>3</v>
      </c>
      <c r="H60" s="32" t="s">
        <v>145</v>
      </c>
      <c r="I60" s="78">
        <v>86.3</v>
      </c>
      <c r="J60" s="34">
        <v>60</v>
      </c>
      <c r="K60" s="34">
        <v>77</v>
      </c>
      <c r="L60" s="80">
        <f>SUM(J44:K44)</f>
        <v>115</v>
      </c>
      <c r="M60" s="30">
        <v>7</v>
      </c>
      <c r="N60" s="1" t="s">
        <v>166</v>
      </c>
      <c r="O60" s="87">
        <v>1.0996</v>
      </c>
      <c r="P60" s="50">
        <f t="shared" si="4"/>
        <v>126.454</v>
      </c>
    </row>
    <row r="62" spans="1:24" ht="15.75">
      <c r="A62" s="11"/>
      <c r="B62" s="43" t="s">
        <v>27</v>
      </c>
      <c r="C62" s="8"/>
      <c r="D62" s="81"/>
      <c r="E62" s="6"/>
      <c r="F62" s="6"/>
      <c r="G62" s="6"/>
      <c r="H62" s="6"/>
      <c r="I62" s="83"/>
      <c r="J62" s="84"/>
      <c r="K62" s="84"/>
      <c r="L62" s="85"/>
      <c r="M62" s="30"/>
      <c r="N62" s="6"/>
      <c r="O62" s="52"/>
      <c r="P62" s="86"/>
      <c r="X62" s="11"/>
    </row>
    <row r="63" spans="1:16" ht="15.75">
      <c r="A63" s="11">
        <v>1</v>
      </c>
      <c r="B63" s="5" t="s">
        <v>16</v>
      </c>
      <c r="C63" s="8" t="s">
        <v>104</v>
      </c>
      <c r="D63" s="8">
        <v>1994</v>
      </c>
      <c r="E63" s="9" t="s">
        <v>67</v>
      </c>
      <c r="F63" s="135" t="s">
        <v>141</v>
      </c>
      <c r="G63" s="9" t="s">
        <v>101</v>
      </c>
      <c r="H63" s="10"/>
      <c r="I63" s="47">
        <v>105</v>
      </c>
      <c r="J63" s="48">
        <v>101</v>
      </c>
      <c r="K63" s="48">
        <v>130</v>
      </c>
      <c r="L63" s="80">
        <f>SUM(J63:K63)</f>
        <v>231</v>
      </c>
      <c r="M63" s="30">
        <v>1</v>
      </c>
      <c r="N63" s="1" t="s">
        <v>153</v>
      </c>
      <c r="O63" s="87">
        <v>1.0195</v>
      </c>
      <c r="P63" s="50">
        <f>SUM(L63*O63)</f>
        <v>235.5045</v>
      </c>
    </row>
    <row r="64" spans="1:16" s="11" customFormat="1" ht="15.75">
      <c r="A64" s="11">
        <v>2</v>
      </c>
      <c r="B64" s="5" t="s">
        <v>16</v>
      </c>
      <c r="C64" s="11" t="s">
        <v>106</v>
      </c>
      <c r="D64" s="11">
        <v>1997</v>
      </c>
      <c r="E64" s="9" t="s">
        <v>1</v>
      </c>
      <c r="F64" s="9" t="s">
        <v>107</v>
      </c>
      <c r="G64" s="9">
        <v>2</v>
      </c>
      <c r="H64" s="9">
        <v>3</v>
      </c>
      <c r="I64" s="47">
        <v>99.6</v>
      </c>
      <c r="J64" s="48">
        <v>70</v>
      </c>
      <c r="K64" s="48">
        <v>90</v>
      </c>
      <c r="L64" s="80">
        <f>SUM(J64:K64)</f>
        <v>160</v>
      </c>
      <c r="M64" s="30">
        <v>2</v>
      </c>
      <c r="N64" s="1" t="s">
        <v>152</v>
      </c>
      <c r="O64" s="52">
        <v>1.0347</v>
      </c>
      <c r="P64" s="50">
        <f>SUM(L64*O64)</f>
        <v>165.552</v>
      </c>
    </row>
    <row r="65" spans="1:16" s="11" customFormat="1" ht="15.75">
      <c r="A65" s="2">
        <v>3</v>
      </c>
      <c r="B65" s="5" t="s">
        <v>16</v>
      </c>
      <c r="C65" s="76" t="s">
        <v>132</v>
      </c>
      <c r="D65" s="2">
        <v>1998</v>
      </c>
      <c r="E65" s="1" t="s">
        <v>12</v>
      </c>
      <c r="F65" s="1" t="s">
        <v>90</v>
      </c>
      <c r="G65" s="1">
        <v>1</v>
      </c>
      <c r="H65" s="77">
        <v>9</v>
      </c>
      <c r="I65" s="78">
        <v>100.5</v>
      </c>
      <c r="J65" s="34">
        <v>63</v>
      </c>
      <c r="K65" s="34">
        <v>90</v>
      </c>
      <c r="L65" s="80">
        <f>SUM(J65:K65)</f>
        <v>153</v>
      </c>
      <c r="M65" s="30">
        <v>3</v>
      </c>
      <c r="N65" s="1" t="s">
        <v>152</v>
      </c>
      <c r="O65" s="52">
        <v>1.0318</v>
      </c>
      <c r="P65" s="50">
        <f>SUM(L65*O65)</f>
        <v>157.8654</v>
      </c>
    </row>
    <row r="67" spans="2:24" ht="15.75">
      <c r="B67" s="43" t="s">
        <v>31</v>
      </c>
      <c r="C67" s="8"/>
      <c r="D67" s="81"/>
      <c r="E67" s="6"/>
      <c r="F67" s="6"/>
      <c r="G67" s="6"/>
      <c r="H67" s="82"/>
      <c r="I67" s="83"/>
      <c r="J67" s="84"/>
      <c r="K67" s="84"/>
      <c r="L67" s="85"/>
      <c r="M67" s="30"/>
      <c r="N67" s="6"/>
      <c r="O67" s="52"/>
      <c r="P67" s="86"/>
      <c r="R67" s="11"/>
      <c r="S67" s="11"/>
      <c r="T67" s="11"/>
      <c r="U67" s="11"/>
      <c r="V67" s="11"/>
      <c r="W67" s="11"/>
      <c r="X67" s="11"/>
    </row>
    <row r="68" spans="1:16" ht="15.75">
      <c r="A68" s="2">
        <v>1</v>
      </c>
      <c r="B68" s="5" t="s">
        <v>28</v>
      </c>
      <c r="C68" s="76" t="s">
        <v>162</v>
      </c>
      <c r="D68" s="2">
        <v>1996</v>
      </c>
      <c r="E68" s="9" t="s">
        <v>67</v>
      </c>
      <c r="F68" s="1" t="s">
        <v>141</v>
      </c>
      <c r="G68" s="1">
        <v>4</v>
      </c>
      <c r="H68" s="32" t="s">
        <v>142</v>
      </c>
      <c r="I68" s="78">
        <v>123</v>
      </c>
      <c r="J68" s="34">
        <v>85</v>
      </c>
      <c r="K68" s="34">
        <v>100</v>
      </c>
      <c r="L68" s="80">
        <f>SUM(J68:K68)</f>
        <v>185</v>
      </c>
      <c r="M68" s="30">
        <v>1</v>
      </c>
      <c r="N68" s="1" t="s">
        <v>152</v>
      </c>
      <c r="O68" s="87">
        <v>1</v>
      </c>
      <c r="P68" s="50">
        <f>SUM(L68*O68)</f>
        <v>185</v>
      </c>
    </row>
    <row r="69" spans="2:24" s="11" customFormat="1" ht="15.75">
      <c r="B69" s="5"/>
      <c r="C69" s="8"/>
      <c r="E69" s="9"/>
      <c r="F69" s="9"/>
      <c r="G69" s="9"/>
      <c r="H69" s="10"/>
      <c r="I69" s="47"/>
      <c r="J69" s="48"/>
      <c r="K69" s="48"/>
      <c r="L69" s="48"/>
      <c r="M69" s="30"/>
      <c r="N69" s="6"/>
      <c r="O69" s="52"/>
      <c r="P69" s="50"/>
      <c r="R69" s="2"/>
      <c r="S69" s="2"/>
      <c r="T69" s="2"/>
      <c r="U69" s="2"/>
      <c r="V69" s="2"/>
      <c r="W69" s="2"/>
      <c r="X69" s="2"/>
    </row>
    <row r="70" spans="2:16" ht="15">
      <c r="B70" s="2"/>
      <c r="C70" s="31" t="s">
        <v>115</v>
      </c>
      <c r="G70" s="2"/>
      <c r="H70" s="31" t="s">
        <v>114</v>
      </c>
      <c r="L70" s="34"/>
      <c r="M70" s="6"/>
      <c r="N70" s="6"/>
      <c r="P70" s="88"/>
    </row>
  </sheetData>
  <sheetProtection/>
  <mergeCells count="3">
    <mergeCell ref="A1:P1"/>
    <mergeCell ref="A2:P2"/>
    <mergeCell ref="A3:P3"/>
  </mergeCells>
  <printOptions gridLines="1" horizontalCentered="1"/>
  <pageMargins left="0.4330708661417323" right="0.2362204724409449" top="0.4330708661417323" bottom="0.3937007874015748" header="0.1968503937007874" footer="0.1968503937007874"/>
  <pageSetup fitToHeight="4" fitToWidth="1" horizontalDpi="300" verticalDpi="300" orientation="portrait" paperSize="9" scale="68" r:id="rId1"/>
  <headerFooter alignWithMargins="0">
    <oddFooter>&amp;LФайл: &amp;F  Лист: &amp;A&amp;CСтор. &amp;P із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zoomScale="70" zoomScaleNormal="70" zoomScalePageLayoutView="0" workbookViewId="0" topLeftCell="A1">
      <selection activeCell="U49" sqref="U49"/>
    </sheetView>
  </sheetViews>
  <sheetFormatPr defaultColWidth="9.125" defaultRowHeight="12.75"/>
  <cols>
    <col min="1" max="1" width="4.125" style="101" customWidth="1"/>
    <col min="2" max="2" width="8.625" style="21" customWidth="1"/>
    <col min="3" max="3" width="27.125" style="113" customWidth="1"/>
    <col min="4" max="4" width="10.00390625" style="21" customWidth="1"/>
    <col min="5" max="5" width="8.375" style="103" customWidth="1"/>
    <col min="6" max="6" width="8.25390625" style="114" customWidth="1"/>
    <col min="7" max="7" width="5.00390625" style="114" customWidth="1"/>
    <col min="8" max="8" width="7.375" style="101" customWidth="1"/>
    <col min="9" max="9" width="7.25390625" style="101" customWidth="1"/>
    <col min="10" max="10" width="5.875" style="105" customWidth="1"/>
    <col min="11" max="11" width="6.125" style="101" customWidth="1"/>
    <col min="12" max="12" width="5.125" style="101" customWidth="1"/>
    <col min="13" max="13" width="4.75390625" style="103" customWidth="1"/>
    <col min="14" max="14" width="8.75390625" style="115" customWidth="1"/>
    <col min="15" max="15" width="8.75390625" style="144" customWidth="1"/>
    <col min="16" max="16384" width="9.125" style="21" customWidth="1"/>
  </cols>
  <sheetData>
    <row r="1" spans="1:15" s="72" customFormat="1" ht="18">
      <c r="A1" s="153" t="s">
        <v>118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40"/>
    </row>
    <row r="2" spans="1:15" s="90" customFormat="1" ht="30" customHeight="1">
      <c r="A2" s="158" t="s">
        <v>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41"/>
    </row>
    <row r="3" spans="1:15" s="91" customFormat="1" ht="45.75" customHeight="1">
      <c r="A3" s="155" t="s">
        <v>78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42"/>
    </row>
    <row r="4" spans="1:15" s="92" customFormat="1" ht="16.5" customHeight="1">
      <c r="A4" s="31" t="s">
        <v>34</v>
      </c>
      <c r="D4" s="93"/>
      <c r="E4" s="94"/>
      <c r="F4" s="95"/>
      <c r="G4" s="96"/>
      <c r="H4" s="96"/>
      <c r="I4" s="97"/>
      <c r="J4" s="98"/>
      <c r="K4" s="98"/>
      <c r="L4" s="99"/>
      <c r="M4" s="100"/>
      <c r="N4" s="7" t="s">
        <v>119</v>
      </c>
      <c r="O4" s="143"/>
    </row>
    <row r="5" spans="3:14" ht="12.75">
      <c r="C5" s="102"/>
      <c r="D5" s="102"/>
      <c r="F5" s="104"/>
      <c r="G5" s="104"/>
      <c r="K5" s="106"/>
      <c r="L5" s="106"/>
      <c r="M5" s="107"/>
      <c r="N5" s="108"/>
    </row>
    <row r="6" spans="1:14" ht="139.5" customHeight="1">
      <c r="A6" s="22" t="s">
        <v>40</v>
      </c>
      <c r="B6" s="13" t="s">
        <v>93</v>
      </c>
      <c r="C6" s="22" t="s">
        <v>2</v>
      </c>
      <c r="D6" s="23" t="s">
        <v>47</v>
      </c>
      <c r="E6" s="13" t="s">
        <v>48</v>
      </c>
      <c r="F6" s="24" t="s">
        <v>23</v>
      </c>
      <c r="G6" s="24" t="s">
        <v>22</v>
      </c>
      <c r="H6" s="25" t="s">
        <v>5</v>
      </c>
      <c r="I6" s="26" t="s">
        <v>6</v>
      </c>
      <c r="J6" s="26" t="s">
        <v>7</v>
      </c>
      <c r="K6" s="27" t="s">
        <v>8</v>
      </c>
      <c r="L6" s="116" t="s">
        <v>3</v>
      </c>
      <c r="M6" s="28" t="s">
        <v>18</v>
      </c>
      <c r="N6" s="29" t="s">
        <v>79</v>
      </c>
    </row>
    <row r="7" spans="1:15" s="72" customFormat="1" ht="18">
      <c r="A7" s="74"/>
      <c r="B7" s="75" t="s">
        <v>33</v>
      </c>
      <c r="C7" s="128"/>
      <c r="E7" s="74"/>
      <c r="F7" s="129"/>
      <c r="G7" s="129"/>
      <c r="H7" s="74"/>
      <c r="I7" s="75" t="s">
        <v>35</v>
      </c>
      <c r="J7" s="130"/>
      <c r="K7" s="74"/>
      <c r="L7" s="74"/>
      <c r="M7" s="74"/>
      <c r="N7" s="74"/>
      <c r="O7" s="140"/>
    </row>
    <row r="8" spans="1:13" s="121" customFormat="1" ht="19.5">
      <c r="A8" s="118"/>
      <c r="C8" s="120" t="s">
        <v>50</v>
      </c>
      <c r="D8" s="118"/>
      <c r="E8" s="122"/>
      <c r="F8" s="118"/>
      <c r="G8" s="123"/>
      <c r="H8" s="124"/>
      <c r="I8" s="118"/>
      <c r="J8" s="118"/>
      <c r="L8" s="125"/>
      <c r="M8" s="150"/>
    </row>
    <row r="9" spans="1:14" s="2" customFormat="1" ht="14.25" customHeight="1">
      <c r="A9" s="11">
        <v>1</v>
      </c>
      <c r="B9" s="5" t="s">
        <v>16</v>
      </c>
      <c r="C9" s="8" t="s">
        <v>104</v>
      </c>
      <c r="D9" s="9" t="s">
        <v>67</v>
      </c>
      <c r="E9" s="135" t="s">
        <v>141</v>
      </c>
      <c r="F9" s="9" t="s">
        <v>101</v>
      </c>
      <c r="G9" s="10"/>
      <c r="H9" s="47">
        <v>105</v>
      </c>
      <c r="I9" s="48">
        <v>101</v>
      </c>
      <c r="J9" s="48">
        <v>130</v>
      </c>
      <c r="K9" s="137">
        <f aca="true" t="shared" si="0" ref="K9:K14">SUM(I9:J9)</f>
        <v>231</v>
      </c>
      <c r="L9" s="30">
        <v>1</v>
      </c>
      <c r="M9" s="147">
        <v>1.0195</v>
      </c>
      <c r="N9" s="50">
        <f aca="true" t="shared" si="1" ref="N9:N14">SUM(K9*M9)</f>
        <v>235.5045</v>
      </c>
    </row>
    <row r="10" spans="1:22" s="2" customFormat="1" ht="14.25" customHeight="1">
      <c r="A10" s="2">
        <v>2</v>
      </c>
      <c r="B10" s="5" t="s">
        <v>15</v>
      </c>
      <c r="C10" s="11" t="s">
        <v>126</v>
      </c>
      <c r="D10" s="9" t="s">
        <v>67</v>
      </c>
      <c r="E10" s="9"/>
      <c r="F10" s="9">
        <v>1</v>
      </c>
      <c r="G10" s="9">
        <v>4</v>
      </c>
      <c r="H10" s="47">
        <v>66.2</v>
      </c>
      <c r="I10" s="48">
        <v>65</v>
      </c>
      <c r="J10" s="48">
        <v>82</v>
      </c>
      <c r="K10" s="137">
        <f t="shared" si="0"/>
        <v>147</v>
      </c>
      <c r="L10" s="30">
        <v>3</v>
      </c>
      <c r="M10" s="146">
        <v>1.3337</v>
      </c>
      <c r="N10" s="50">
        <f t="shared" si="1"/>
        <v>196.05390000000003</v>
      </c>
      <c r="O10" s="11"/>
      <c r="P10" s="11"/>
      <c r="Q10" s="11"/>
      <c r="R10" s="11"/>
      <c r="S10" s="11"/>
      <c r="T10" s="11"/>
      <c r="U10" s="11"/>
      <c r="V10" s="11"/>
    </row>
    <row r="11" spans="1:14" s="2" customFormat="1" ht="14.25" customHeight="1">
      <c r="A11" s="2">
        <v>3</v>
      </c>
      <c r="B11" s="5" t="s">
        <v>28</v>
      </c>
      <c r="C11" s="76" t="s">
        <v>162</v>
      </c>
      <c r="D11" s="9" t="s">
        <v>67</v>
      </c>
      <c r="E11" s="1" t="s">
        <v>141</v>
      </c>
      <c r="F11" s="1">
        <v>4</v>
      </c>
      <c r="G11" s="32" t="s">
        <v>142</v>
      </c>
      <c r="H11" s="78">
        <v>123</v>
      </c>
      <c r="I11" s="34">
        <v>85</v>
      </c>
      <c r="J11" s="34">
        <v>100</v>
      </c>
      <c r="K11" s="80">
        <f t="shared" si="0"/>
        <v>185</v>
      </c>
      <c r="L11" s="30">
        <v>1</v>
      </c>
      <c r="M11" s="147">
        <v>1</v>
      </c>
      <c r="N11" s="50">
        <f t="shared" si="1"/>
        <v>185</v>
      </c>
    </row>
    <row r="12" spans="1:14" s="2" customFormat="1" ht="15.75">
      <c r="A12" s="11">
        <v>4</v>
      </c>
      <c r="B12" s="5" t="s">
        <v>11</v>
      </c>
      <c r="C12" s="76" t="s">
        <v>143</v>
      </c>
      <c r="D12" s="9" t="s">
        <v>67</v>
      </c>
      <c r="E12" s="1" t="s">
        <v>141</v>
      </c>
      <c r="F12" s="1">
        <v>1</v>
      </c>
      <c r="G12" s="32" t="s">
        <v>139</v>
      </c>
      <c r="H12" s="78">
        <v>88.6</v>
      </c>
      <c r="I12" s="34">
        <v>70</v>
      </c>
      <c r="J12" s="34">
        <v>75</v>
      </c>
      <c r="K12" s="80">
        <f t="shared" si="0"/>
        <v>145</v>
      </c>
      <c r="L12" s="30">
        <v>3</v>
      </c>
      <c r="M12" s="147">
        <v>1.0849</v>
      </c>
      <c r="N12" s="50">
        <f t="shared" si="1"/>
        <v>157.3105</v>
      </c>
    </row>
    <row r="13" spans="1:14" s="2" customFormat="1" ht="15.75">
      <c r="A13" s="2">
        <v>5</v>
      </c>
      <c r="B13" s="5" t="s">
        <v>14</v>
      </c>
      <c r="C13" s="76" t="s">
        <v>140</v>
      </c>
      <c r="D13" s="9" t="s">
        <v>67</v>
      </c>
      <c r="E13" s="1" t="s">
        <v>141</v>
      </c>
      <c r="F13" s="1">
        <v>3</v>
      </c>
      <c r="G13" s="32" t="s">
        <v>139</v>
      </c>
      <c r="H13" s="78">
        <v>73</v>
      </c>
      <c r="I13" s="34">
        <v>55</v>
      </c>
      <c r="J13" s="34">
        <v>70</v>
      </c>
      <c r="K13" s="80">
        <f t="shared" si="0"/>
        <v>125</v>
      </c>
      <c r="L13" s="30">
        <v>3</v>
      </c>
      <c r="M13" s="147">
        <v>1.227</v>
      </c>
      <c r="N13" s="50">
        <f t="shared" si="1"/>
        <v>153.375</v>
      </c>
    </row>
    <row r="14" spans="1:22" s="2" customFormat="1" ht="15.75">
      <c r="A14" s="2">
        <v>6</v>
      </c>
      <c r="B14" s="5" t="s">
        <v>9</v>
      </c>
      <c r="C14" s="11" t="s">
        <v>157</v>
      </c>
      <c r="D14" s="9" t="s">
        <v>67</v>
      </c>
      <c r="E14" s="1" t="s">
        <v>141</v>
      </c>
      <c r="F14" s="9">
        <v>2</v>
      </c>
      <c r="G14" s="9">
        <v>2</v>
      </c>
      <c r="H14" s="47">
        <v>84.9</v>
      </c>
      <c r="I14" s="48">
        <v>50</v>
      </c>
      <c r="J14" s="48">
        <v>85</v>
      </c>
      <c r="K14" s="80">
        <f t="shared" si="0"/>
        <v>135</v>
      </c>
      <c r="L14" s="30">
        <v>4</v>
      </c>
      <c r="M14" s="146">
        <v>1.1094</v>
      </c>
      <c r="N14" s="50">
        <f t="shared" si="1"/>
        <v>149.769</v>
      </c>
      <c r="O14" s="11"/>
      <c r="P14" s="11"/>
      <c r="Q14" s="11"/>
      <c r="R14" s="11"/>
      <c r="S14" s="11"/>
      <c r="T14" s="11"/>
      <c r="U14" s="11"/>
      <c r="V14" s="11"/>
    </row>
    <row r="15" spans="1:15" s="81" customFormat="1" ht="18">
      <c r="A15" s="6"/>
      <c r="C15" s="6"/>
      <c r="D15" s="30"/>
      <c r="E15" s="6"/>
      <c r="F15" s="82"/>
      <c r="G15" s="6"/>
      <c r="H15" s="109"/>
      <c r="I15" s="110"/>
      <c r="J15" s="30"/>
      <c r="K15" s="6"/>
      <c r="L15" s="111"/>
      <c r="M15" s="112" t="s">
        <v>43</v>
      </c>
      <c r="N15" s="151">
        <f>SUM(N9:N14)</f>
        <v>1077.0129</v>
      </c>
      <c r="O15" s="7"/>
    </row>
    <row r="16" spans="1:14" s="2" customFormat="1" ht="15.75">
      <c r="A16" s="11">
        <v>7</v>
      </c>
      <c r="B16" s="5" t="s">
        <v>14</v>
      </c>
      <c r="C16" s="76" t="s">
        <v>144</v>
      </c>
      <c r="D16" s="9" t="s">
        <v>67</v>
      </c>
      <c r="E16" s="1" t="s">
        <v>141</v>
      </c>
      <c r="F16" s="9">
        <v>2</v>
      </c>
      <c r="G16" s="9">
        <v>2</v>
      </c>
      <c r="H16" s="78">
        <v>70</v>
      </c>
      <c r="I16" s="34">
        <v>40</v>
      </c>
      <c r="J16" s="34">
        <v>47</v>
      </c>
      <c r="K16" s="80">
        <f>SUM(I16:J16)</f>
        <v>87</v>
      </c>
      <c r="L16" s="30">
        <v>7</v>
      </c>
      <c r="M16" s="147">
        <v>1.2695</v>
      </c>
      <c r="N16" s="50">
        <f>SUM(K16*M16)</f>
        <v>110.4465</v>
      </c>
    </row>
    <row r="17" spans="4:15" ht="18.75">
      <c r="D17" s="114"/>
      <c r="E17" s="114"/>
      <c r="F17" s="101"/>
      <c r="G17" s="101"/>
      <c r="H17" s="105"/>
      <c r="I17" s="126"/>
      <c r="J17" s="126"/>
      <c r="K17" s="118"/>
      <c r="L17" s="118"/>
      <c r="M17" s="148"/>
      <c r="N17" s="21"/>
      <c r="O17" s="21"/>
    </row>
    <row r="18" spans="1:15" s="119" customFormat="1" ht="18.75">
      <c r="A18" s="118"/>
      <c r="C18" s="120" t="s">
        <v>49</v>
      </c>
      <c r="D18" s="126"/>
      <c r="E18" s="127"/>
      <c r="F18" s="127"/>
      <c r="G18" s="118"/>
      <c r="H18" s="118"/>
      <c r="I18" s="126"/>
      <c r="J18" s="126"/>
      <c r="K18" s="126"/>
      <c r="L18" s="118"/>
      <c r="M18" s="118"/>
      <c r="N18" s="131"/>
      <c r="O18" s="145"/>
    </row>
    <row r="19" spans="1:14" s="11" customFormat="1" ht="14.25" customHeight="1">
      <c r="A19" s="11">
        <v>1</v>
      </c>
      <c r="B19" s="5" t="s">
        <v>15</v>
      </c>
      <c r="C19" s="11" t="s">
        <v>105</v>
      </c>
      <c r="D19" s="9" t="s">
        <v>38</v>
      </c>
      <c r="E19" s="9" t="s">
        <v>80</v>
      </c>
      <c r="F19" s="9">
        <v>3</v>
      </c>
      <c r="G19" s="9">
        <v>1</v>
      </c>
      <c r="H19" s="47">
        <v>69</v>
      </c>
      <c r="I19" s="48">
        <v>85</v>
      </c>
      <c r="J19" s="48">
        <v>105</v>
      </c>
      <c r="K19" s="80">
        <f aca="true" t="shared" si="2" ref="K19:K24">SUM(I19:J19)</f>
        <v>190</v>
      </c>
      <c r="L19" s="30">
        <v>1</v>
      </c>
      <c r="M19" s="146">
        <v>1.2852</v>
      </c>
      <c r="N19" s="50">
        <f aca="true" t="shared" si="3" ref="N19:N24">SUM(K19*M19)</f>
        <v>244.188</v>
      </c>
    </row>
    <row r="20" spans="1:22" s="17" customFormat="1" ht="14.25" customHeight="1">
      <c r="A20" s="2">
        <v>2</v>
      </c>
      <c r="B20" s="5" t="s">
        <v>11</v>
      </c>
      <c r="C20" s="76" t="s">
        <v>161</v>
      </c>
      <c r="D20" s="9" t="s">
        <v>38</v>
      </c>
      <c r="E20" s="9" t="s">
        <v>80</v>
      </c>
      <c r="F20" s="1">
        <v>1</v>
      </c>
      <c r="G20" s="77">
        <v>2</v>
      </c>
      <c r="H20" s="78">
        <v>92.1</v>
      </c>
      <c r="I20" s="34">
        <v>75</v>
      </c>
      <c r="J20" s="34">
        <v>90</v>
      </c>
      <c r="K20" s="137">
        <f t="shared" si="2"/>
        <v>165</v>
      </c>
      <c r="L20" s="30">
        <v>1</v>
      </c>
      <c r="M20" s="147">
        <v>1.0656</v>
      </c>
      <c r="N20" s="50">
        <f t="shared" si="3"/>
        <v>175.824</v>
      </c>
      <c r="O20" s="2"/>
      <c r="P20" s="2"/>
      <c r="Q20" s="2"/>
      <c r="R20" s="2"/>
      <c r="S20" s="2"/>
      <c r="T20" s="2"/>
      <c r="U20" s="2"/>
      <c r="V20" s="2"/>
    </row>
    <row r="21" spans="1:22" s="11" customFormat="1" ht="14.25" customHeight="1">
      <c r="A21" s="2">
        <v>3</v>
      </c>
      <c r="B21" s="5" t="s">
        <v>11</v>
      </c>
      <c r="C21" s="76" t="s">
        <v>160</v>
      </c>
      <c r="D21" s="1" t="s">
        <v>38</v>
      </c>
      <c r="E21" s="1"/>
      <c r="F21" s="1" t="s">
        <v>70</v>
      </c>
      <c r="G21" s="32" t="s">
        <v>131</v>
      </c>
      <c r="H21" s="78">
        <v>91</v>
      </c>
      <c r="I21" s="34">
        <v>60</v>
      </c>
      <c r="J21" s="34">
        <v>90</v>
      </c>
      <c r="K21" s="80">
        <f t="shared" si="2"/>
        <v>150</v>
      </c>
      <c r="L21" s="30">
        <v>2</v>
      </c>
      <c r="M21" s="147">
        <v>1.0713</v>
      </c>
      <c r="N21" s="50">
        <f t="shared" si="3"/>
        <v>160.695</v>
      </c>
      <c r="O21" s="2"/>
      <c r="P21" s="2"/>
      <c r="Q21" s="2"/>
      <c r="R21" s="2"/>
      <c r="S21" s="2"/>
      <c r="T21" s="2"/>
      <c r="U21" s="2"/>
      <c r="V21" s="2"/>
    </row>
    <row r="22" spans="1:22" s="17" customFormat="1" ht="14.25" customHeight="1">
      <c r="A22" s="11">
        <v>4</v>
      </c>
      <c r="B22" s="5" t="s">
        <v>15</v>
      </c>
      <c r="C22" s="11" t="s">
        <v>127</v>
      </c>
      <c r="D22" s="9" t="s">
        <v>38</v>
      </c>
      <c r="E22" s="9" t="s">
        <v>80</v>
      </c>
      <c r="F22" s="9">
        <v>1</v>
      </c>
      <c r="G22" s="9">
        <v>2</v>
      </c>
      <c r="H22" s="47">
        <v>68</v>
      </c>
      <c r="I22" s="48">
        <v>50</v>
      </c>
      <c r="J22" s="48">
        <v>70</v>
      </c>
      <c r="K22" s="137">
        <f t="shared" si="2"/>
        <v>120</v>
      </c>
      <c r="L22" s="30">
        <v>4</v>
      </c>
      <c r="M22" s="146">
        <v>1.3017</v>
      </c>
      <c r="N22" s="50">
        <f t="shared" si="3"/>
        <v>156.204</v>
      </c>
      <c r="O22" s="11"/>
      <c r="P22" s="11"/>
      <c r="Q22" s="11"/>
      <c r="R22" s="11"/>
      <c r="S22" s="11"/>
      <c r="T22" s="11"/>
      <c r="U22" s="11"/>
      <c r="V22" s="11"/>
    </row>
    <row r="23" spans="1:22" s="11" customFormat="1" ht="14.25" customHeight="1">
      <c r="A23" s="2">
        <v>5</v>
      </c>
      <c r="B23" s="5" t="s">
        <v>11</v>
      </c>
      <c r="C23" s="76" t="s">
        <v>159</v>
      </c>
      <c r="D23" s="1" t="s">
        <v>38</v>
      </c>
      <c r="E23" s="1" t="s">
        <v>80</v>
      </c>
      <c r="F23" s="1">
        <v>3</v>
      </c>
      <c r="G23" s="32" t="s">
        <v>131</v>
      </c>
      <c r="H23" s="78">
        <v>89.3</v>
      </c>
      <c r="I23" s="34">
        <v>60</v>
      </c>
      <c r="J23" s="34">
        <v>81</v>
      </c>
      <c r="K23" s="80">
        <f t="shared" si="2"/>
        <v>141</v>
      </c>
      <c r="L23" s="30">
        <v>4</v>
      </c>
      <c r="M23" s="147">
        <v>1.0808</v>
      </c>
      <c r="N23" s="50">
        <f t="shared" si="3"/>
        <v>152.3928</v>
      </c>
      <c r="O23" s="2"/>
      <c r="P23" s="2"/>
      <c r="Q23" s="2"/>
      <c r="R23" s="2"/>
      <c r="S23" s="2"/>
      <c r="T23" s="2"/>
      <c r="U23" s="2"/>
      <c r="V23" s="2"/>
    </row>
    <row r="24" spans="1:14" s="11" customFormat="1" ht="14.25" customHeight="1">
      <c r="A24" s="2">
        <v>6</v>
      </c>
      <c r="B24" s="5" t="s">
        <v>15</v>
      </c>
      <c r="C24" s="11" t="s">
        <v>128</v>
      </c>
      <c r="D24" s="9" t="s">
        <v>38</v>
      </c>
      <c r="E24" s="9" t="s">
        <v>80</v>
      </c>
      <c r="F24" s="9">
        <v>2</v>
      </c>
      <c r="G24" s="9">
        <v>2</v>
      </c>
      <c r="H24" s="47">
        <v>68.8</v>
      </c>
      <c r="I24" s="48">
        <v>50</v>
      </c>
      <c r="J24" s="48">
        <v>65</v>
      </c>
      <c r="K24" s="80">
        <f t="shared" si="2"/>
        <v>115</v>
      </c>
      <c r="L24" s="30">
        <v>5</v>
      </c>
      <c r="M24" s="146">
        <v>1.2884</v>
      </c>
      <c r="N24" s="50">
        <f t="shared" si="3"/>
        <v>148.166</v>
      </c>
    </row>
    <row r="25" spans="1:15" s="81" customFormat="1" ht="18">
      <c r="A25" s="6"/>
      <c r="C25" s="6"/>
      <c r="D25" s="30"/>
      <c r="E25" s="6"/>
      <c r="F25" s="82"/>
      <c r="G25" s="6"/>
      <c r="H25" s="109"/>
      <c r="I25" s="110"/>
      <c r="J25" s="30"/>
      <c r="K25" s="6"/>
      <c r="L25" s="111"/>
      <c r="M25" s="112" t="s">
        <v>43</v>
      </c>
      <c r="N25" s="151">
        <f>SUM(N19:N24)</f>
        <v>1037.4698</v>
      </c>
      <c r="O25" s="7"/>
    </row>
    <row r="26" spans="4:15" ht="18.75">
      <c r="D26" s="114"/>
      <c r="E26" s="114"/>
      <c r="F26" s="101"/>
      <c r="G26" s="101"/>
      <c r="H26" s="105"/>
      <c r="I26" s="126"/>
      <c r="J26" s="126"/>
      <c r="K26" s="118"/>
      <c r="L26" s="118"/>
      <c r="M26" s="148"/>
      <c r="N26" s="21"/>
      <c r="O26" s="21"/>
    </row>
    <row r="27" spans="1:13" s="119" customFormat="1" ht="18.75">
      <c r="A27" s="118"/>
      <c r="C27" s="120" t="s">
        <v>52</v>
      </c>
      <c r="D27" s="127"/>
      <c r="E27" s="127"/>
      <c r="F27" s="118"/>
      <c r="G27" s="118"/>
      <c r="H27" s="126"/>
      <c r="I27" s="126"/>
      <c r="J27" s="126"/>
      <c r="K27" s="118"/>
      <c r="L27" s="118"/>
      <c r="M27" s="149"/>
    </row>
    <row r="28" spans="1:22" s="11" customFormat="1" ht="14.25" customHeight="1">
      <c r="A28" s="11">
        <v>1</v>
      </c>
      <c r="B28" s="5" t="s">
        <v>9</v>
      </c>
      <c r="C28" s="76" t="s">
        <v>158</v>
      </c>
      <c r="D28" s="1" t="s">
        <v>1</v>
      </c>
      <c r="E28" s="1" t="s">
        <v>83</v>
      </c>
      <c r="F28" s="1">
        <v>3</v>
      </c>
      <c r="G28" s="32" t="s">
        <v>145</v>
      </c>
      <c r="H28" s="78">
        <v>78.6</v>
      </c>
      <c r="I28" s="34">
        <v>65</v>
      </c>
      <c r="J28" s="34">
        <v>87</v>
      </c>
      <c r="K28" s="137">
        <f aca="true" t="shared" si="4" ref="K28:K33">SUM(I28:J28)</f>
        <v>152</v>
      </c>
      <c r="L28" s="30">
        <v>2</v>
      </c>
      <c r="M28" s="147">
        <v>1.1631</v>
      </c>
      <c r="N28" s="50">
        <f aca="true" t="shared" si="5" ref="N28:N33">SUM(K28*M28)</f>
        <v>176.7912</v>
      </c>
      <c r="O28" s="2"/>
      <c r="P28" s="2"/>
      <c r="Q28" s="2"/>
      <c r="R28" s="2"/>
      <c r="S28" s="2"/>
      <c r="T28" s="2"/>
      <c r="U28" s="2"/>
      <c r="V28" s="2"/>
    </row>
    <row r="29" spans="1:14" s="11" customFormat="1" ht="14.25" customHeight="1">
      <c r="A29" s="2">
        <v>2</v>
      </c>
      <c r="B29" s="5" t="s">
        <v>10</v>
      </c>
      <c r="C29" s="8" t="s">
        <v>125</v>
      </c>
      <c r="D29" s="9" t="s">
        <v>1</v>
      </c>
      <c r="E29" s="9" t="s">
        <v>81</v>
      </c>
      <c r="F29" s="9">
        <v>3</v>
      </c>
      <c r="G29" s="10">
        <v>3</v>
      </c>
      <c r="H29" s="47">
        <v>61.4</v>
      </c>
      <c r="I29" s="48">
        <v>52</v>
      </c>
      <c r="J29" s="48">
        <v>69</v>
      </c>
      <c r="K29" s="80">
        <f t="shared" si="4"/>
        <v>121</v>
      </c>
      <c r="L29" s="30">
        <v>1</v>
      </c>
      <c r="M29" s="146">
        <v>1.4356</v>
      </c>
      <c r="N29" s="50">
        <f t="shared" si="5"/>
        <v>173.70759999999999</v>
      </c>
    </row>
    <row r="30" spans="1:22" s="11" customFormat="1" ht="14.25" customHeight="1">
      <c r="A30" s="2">
        <v>3</v>
      </c>
      <c r="B30" s="5" t="s">
        <v>9</v>
      </c>
      <c r="C30" s="76" t="s">
        <v>146</v>
      </c>
      <c r="D30" s="9" t="s">
        <v>1</v>
      </c>
      <c r="E30" s="9" t="s">
        <v>107</v>
      </c>
      <c r="F30" s="1">
        <v>1</v>
      </c>
      <c r="G30" s="32" t="s">
        <v>139</v>
      </c>
      <c r="H30" s="78">
        <v>85</v>
      </c>
      <c r="I30" s="34">
        <v>67</v>
      </c>
      <c r="J30" s="34">
        <v>85</v>
      </c>
      <c r="K30" s="80">
        <f t="shared" si="4"/>
        <v>152</v>
      </c>
      <c r="L30" s="30">
        <v>1</v>
      </c>
      <c r="M30" s="147">
        <v>1.1087</v>
      </c>
      <c r="N30" s="50">
        <f t="shared" si="5"/>
        <v>168.5224</v>
      </c>
      <c r="O30" s="2"/>
      <c r="P30" s="2"/>
      <c r="Q30" s="2"/>
      <c r="R30" s="2"/>
      <c r="S30" s="2"/>
      <c r="T30" s="2"/>
      <c r="U30" s="2"/>
      <c r="V30" s="2"/>
    </row>
    <row r="31" spans="1:14" s="11" customFormat="1" ht="14.25" customHeight="1">
      <c r="A31" s="11">
        <v>4</v>
      </c>
      <c r="B31" s="5" t="s">
        <v>16</v>
      </c>
      <c r="C31" s="11" t="s">
        <v>106</v>
      </c>
      <c r="D31" s="9" t="s">
        <v>1</v>
      </c>
      <c r="E31" s="9" t="s">
        <v>107</v>
      </c>
      <c r="F31" s="9">
        <v>2</v>
      </c>
      <c r="G31" s="9">
        <v>3</v>
      </c>
      <c r="H31" s="47">
        <v>99.6</v>
      </c>
      <c r="I31" s="48">
        <v>70</v>
      </c>
      <c r="J31" s="48">
        <v>90</v>
      </c>
      <c r="K31" s="80">
        <f t="shared" si="4"/>
        <v>160</v>
      </c>
      <c r="L31" s="30">
        <v>2</v>
      </c>
      <c r="M31" s="146">
        <v>1.0347</v>
      </c>
      <c r="N31" s="50">
        <f t="shared" si="5"/>
        <v>165.552</v>
      </c>
    </row>
    <row r="32" spans="1:22" s="2" customFormat="1" ht="14.25" customHeight="1">
      <c r="A32" s="2">
        <v>5</v>
      </c>
      <c r="B32" s="5" t="s">
        <v>10</v>
      </c>
      <c r="C32" s="8" t="s">
        <v>82</v>
      </c>
      <c r="D32" s="9" t="s">
        <v>1</v>
      </c>
      <c r="E32" s="9" t="s">
        <v>81</v>
      </c>
      <c r="F32" s="9">
        <v>5</v>
      </c>
      <c r="G32" s="10">
        <v>1</v>
      </c>
      <c r="H32" s="47">
        <v>61</v>
      </c>
      <c r="I32" s="48">
        <v>49</v>
      </c>
      <c r="J32" s="48">
        <v>65</v>
      </c>
      <c r="K32" s="137">
        <f t="shared" si="4"/>
        <v>114</v>
      </c>
      <c r="L32" s="30">
        <v>2</v>
      </c>
      <c r="M32" s="146">
        <v>1.4456</v>
      </c>
      <c r="N32" s="50">
        <f t="shared" si="5"/>
        <v>164.7984</v>
      </c>
      <c r="O32" s="11"/>
      <c r="P32" s="11"/>
      <c r="Q32" s="11"/>
      <c r="R32" s="11"/>
      <c r="S32" s="11"/>
      <c r="T32" s="11"/>
      <c r="U32" s="11"/>
      <c r="V32" s="11"/>
    </row>
    <row r="33" spans="1:22" s="11" customFormat="1" ht="14.25" customHeight="1">
      <c r="A33" s="2">
        <v>6</v>
      </c>
      <c r="B33" s="5" t="s">
        <v>9</v>
      </c>
      <c r="C33" s="11" t="s">
        <v>109</v>
      </c>
      <c r="D33" s="9" t="s">
        <v>1</v>
      </c>
      <c r="E33" s="9" t="s">
        <v>81</v>
      </c>
      <c r="F33" s="9">
        <v>3</v>
      </c>
      <c r="G33" s="9">
        <v>1</v>
      </c>
      <c r="H33" s="47">
        <v>79</v>
      </c>
      <c r="I33" s="48">
        <v>50</v>
      </c>
      <c r="J33" s="48">
        <v>75</v>
      </c>
      <c r="K33" s="80">
        <f t="shared" si="4"/>
        <v>125</v>
      </c>
      <c r="L33" s="30">
        <v>5</v>
      </c>
      <c r="M33" s="147">
        <v>1.1591</v>
      </c>
      <c r="N33" s="50">
        <f t="shared" si="5"/>
        <v>144.8875</v>
      </c>
      <c r="O33" s="2"/>
      <c r="P33" s="2"/>
      <c r="Q33" s="2"/>
      <c r="R33" s="2"/>
      <c r="S33" s="2"/>
      <c r="T33" s="2"/>
      <c r="U33" s="2"/>
      <c r="V33" s="2"/>
    </row>
    <row r="34" spans="1:15" s="81" customFormat="1" ht="18">
      <c r="A34" s="6"/>
      <c r="C34" s="6"/>
      <c r="D34" s="30"/>
      <c r="E34" s="6"/>
      <c r="F34" s="82"/>
      <c r="G34" s="6"/>
      <c r="H34" s="109"/>
      <c r="I34" s="110"/>
      <c r="J34" s="30"/>
      <c r="K34" s="6"/>
      <c r="L34" s="111"/>
      <c r="M34" s="112" t="s">
        <v>43</v>
      </c>
      <c r="N34" s="151">
        <f>SUM(N28:N33)</f>
        <v>994.2591</v>
      </c>
      <c r="O34" s="7"/>
    </row>
    <row r="35" spans="1:22" s="11" customFormat="1" ht="14.25" customHeight="1">
      <c r="A35" s="11">
        <v>7</v>
      </c>
      <c r="B35" s="5" t="s">
        <v>14</v>
      </c>
      <c r="C35" s="76" t="s">
        <v>148</v>
      </c>
      <c r="D35" s="9" t="s">
        <v>1</v>
      </c>
      <c r="E35" s="1" t="s">
        <v>81</v>
      </c>
      <c r="F35" s="1">
        <v>3</v>
      </c>
      <c r="G35" s="32" t="s">
        <v>131</v>
      </c>
      <c r="H35" s="78">
        <v>77</v>
      </c>
      <c r="I35" s="34">
        <v>40</v>
      </c>
      <c r="J35" s="34">
        <v>75</v>
      </c>
      <c r="K35" s="137">
        <f>SUM(I30:J30)</f>
        <v>152</v>
      </c>
      <c r="L35" s="30">
        <v>8</v>
      </c>
      <c r="M35" s="147">
        <v>1.1796</v>
      </c>
      <c r="N35" s="50">
        <f>SUM(K35*M35)</f>
        <v>179.29919999999998</v>
      </c>
      <c r="O35" s="2"/>
      <c r="P35" s="2"/>
      <c r="Q35" s="2"/>
      <c r="R35" s="2"/>
      <c r="S35" s="2"/>
      <c r="T35" s="2"/>
      <c r="U35" s="2"/>
      <c r="V35" s="2"/>
    </row>
    <row r="36" spans="1:22" s="11" customFormat="1" ht="14.25" customHeight="1">
      <c r="A36" s="2">
        <v>8</v>
      </c>
      <c r="B36" s="5" t="s">
        <v>14</v>
      </c>
      <c r="C36" s="76" t="s">
        <v>108</v>
      </c>
      <c r="D36" s="9" t="s">
        <v>1</v>
      </c>
      <c r="E36" s="1" t="s">
        <v>81</v>
      </c>
      <c r="F36" s="1">
        <v>4</v>
      </c>
      <c r="G36" s="32" t="s">
        <v>139</v>
      </c>
      <c r="H36" s="78">
        <v>70.4</v>
      </c>
      <c r="I36" s="34">
        <v>40</v>
      </c>
      <c r="J36" s="34">
        <v>50</v>
      </c>
      <c r="K36" s="80">
        <f>SUM(I36:J36)</f>
        <v>90</v>
      </c>
      <c r="L36" s="30">
        <v>6</v>
      </c>
      <c r="M36" s="147">
        <v>1.2635</v>
      </c>
      <c r="N36" s="50">
        <f>SUM(K36*M36)</f>
        <v>113.715</v>
      </c>
      <c r="O36" s="2"/>
      <c r="P36" s="2"/>
      <c r="Q36" s="2"/>
      <c r="R36" s="2"/>
      <c r="S36" s="2"/>
      <c r="T36" s="2"/>
      <c r="U36" s="2"/>
      <c r="V36" s="2"/>
    </row>
    <row r="37" spans="1:22" s="11" customFormat="1" ht="14.25" customHeight="1">
      <c r="A37" s="2">
        <v>9</v>
      </c>
      <c r="B37" s="5" t="s">
        <v>14</v>
      </c>
      <c r="C37" s="76" t="s">
        <v>147</v>
      </c>
      <c r="D37" s="9" t="s">
        <v>1</v>
      </c>
      <c r="E37" s="9" t="s">
        <v>107</v>
      </c>
      <c r="F37" s="1">
        <v>1</v>
      </c>
      <c r="G37" s="32" t="s">
        <v>139</v>
      </c>
      <c r="H37" s="78">
        <v>73.1</v>
      </c>
      <c r="I37" s="34">
        <v>40</v>
      </c>
      <c r="J37" s="34">
        <v>50</v>
      </c>
      <c r="K37" s="80">
        <f>SUM(I37:J37)</f>
        <v>90</v>
      </c>
      <c r="L37" s="30">
        <v>5</v>
      </c>
      <c r="M37" s="147">
        <v>1.2257</v>
      </c>
      <c r="N37" s="50">
        <f>SUM(K37*M37)</f>
        <v>110.313</v>
      </c>
      <c r="O37" s="2"/>
      <c r="P37" s="2"/>
      <c r="Q37" s="2"/>
      <c r="R37" s="2"/>
      <c r="S37" s="2"/>
      <c r="T37" s="2"/>
      <c r="U37" s="2"/>
      <c r="V37" s="2"/>
    </row>
    <row r="38" spans="1:22" s="11" customFormat="1" ht="14.25" customHeight="1">
      <c r="A38" s="11">
        <v>10</v>
      </c>
      <c r="B38" s="5" t="s">
        <v>11</v>
      </c>
      <c r="C38" s="76" t="s">
        <v>149</v>
      </c>
      <c r="D38" s="9" t="s">
        <v>1</v>
      </c>
      <c r="E38" s="1" t="s">
        <v>83</v>
      </c>
      <c r="F38" s="1">
        <v>3</v>
      </c>
      <c r="G38" s="32" t="s">
        <v>145</v>
      </c>
      <c r="H38" s="78">
        <v>86.3</v>
      </c>
      <c r="I38" s="34">
        <v>60</v>
      </c>
      <c r="J38" s="34">
        <v>77</v>
      </c>
      <c r="K38" s="80">
        <f>SUM(I52:J52)</f>
        <v>153</v>
      </c>
      <c r="L38" s="30">
        <v>7</v>
      </c>
      <c r="M38" s="147">
        <v>1.0996</v>
      </c>
      <c r="N38" s="50">
        <f>SUM(K38*M38)</f>
        <v>168.2388</v>
      </c>
      <c r="O38" s="2"/>
      <c r="P38" s="2"/>
      <c r="Q38" s="2"/>
      <c r="R38" s="2"/>
      <c r="S38" s="2"/>
      <c r="T38" s="2"/>
      <c r="U38" s="2"/>
      <c r="V38" s="2"/>
    </row>
    <row r="39" spans="4:15" ht="18.75">
      <c r="D39" s="114"/>
      <c r="E39" s="114"/>
      <c r="F39" s="101"/>
      <c r="G39" s="101"/>
      <c r="H39" s="105"/>
      <c r="I39" s="126"/>
      <c r="J39" s="126"/>
      <c r="K39" s="118"/>
      <c r="L39" s="118"/>
      <c r="M39" s="148"/>
      <c r="N39" s="21"/>
      <c r="O39" s="21"/>
    </row>
    <row r="40" spans="1:13" s="119" customFormat="1" ht="18.75">
      <c r="A40" s="118"/>
      <c r="C40" s="120" t="s">
        <v>55</v>
      </c>
      <c r="D40" s="120"/>
      <c r="E40" s="120"/>
      <c r="F40" s="120"/>
      <c r="G40" s="120"/>
      <c r="H40" s="120"/>
      <c r="I40" s="126"/>
      <c r="J40" s="126"/>
      <c r="K40" s="118"/>
      <c r="L40" s="118"/>
      <c r="M40" s="149"/>
    </row>
    <row r="41" spans="1:14" s="2" customFormat="1" ht="16.5" customHeight="1">
      <c r="A41" s="11">
        <v>1</v>
      </c>
      <c r="B41" s="5" t="s">
        <v>11</v>
      </c>
      <c r="C41" s="76" t="s">
        <v>150</v>
      </c>
      <c r="D41" s="9" t="s">
        <v>69</v>
      </c>
      <c r="E41" s="9" t="s">
        <v>89</v>
      </c>
      <c r="F41" s="1">
        <v>1</v>
      </c>
      <c r="G41" s="32" t="s">
        <v>142</v>
      </c>
      <c r="H41" s="78">
        <v>93.6</v>
      </c>
      <c r="I41" s="34">
        <v>40</v>
      </c>
      <c r="J41" s="34">
        <v>50</v>
      </c>
      <c r="K41" s="80">
        <f>SUM(I63:J63)</f>
        <v>162</v>
      </c>
      <c r="L41" s="30">
        <v>6</v>
      </c>
      <c r="M41" s="147">
        <v>1.0584</v>
      </c>
      <c r="N41" s="50">
        <f aca="true" t="shared" si="6" ref="N41:N46">SUM(K41*M41)</f>
        <v>171.4608</v>
      </c>
    </row>
    <row r="42" spans="1:22" s="2" customFormat="1" ht="16.5" customHeight="1">
      <c r="A42" s="2">
        <v>2</v>
      </c>
      <c r="B42" s="5" t="s">
        <v>10</v>
      </c>
      <c r="C42" s="11" t="s">
        <v>124</v>
      </c>
      <c r="D42" s="9" t="s">
        <v>69</v>
      </c>
      <c r="E42" s="9" t="s">
        <v>89</v>
      </c>
      <c r="F42" s="9">
        <v>1</v>
      </c>
      <c r="G42" s="9">
        <v>3</v>
      </c>
      <c r="H42" s="47">
        <v>61</v>
      </c>
      <c r="I42" s="48">
        <v>45</v>
      </c>
      <c r="J42" s="48">
        <v>65</v>
      </c>
      <c r="K42" s="80">
        <f>SUM(I42:J42)</f>
        <v>110</v>
      </c>
      <c r="L42" s="30">
        <v>3</v>
      </c>
      <c r="M42" s="146">
        <v>1.4456</v>
      </c>
      <c r="N42" s="50">
        <f t="shared" si="6"/>
        <v>159.016</v>
      </c>
      <c r="O42" s="11"/>
      <c r="P42" s="11"/>
      <c r="Q42" s="11"/>
      <c r="R42" s="11"/>
      <c r="S42" s="11"/>
      <c r="T42" s="11"/>
      <c r="U42" s="11"/>
      <c r="V42" s="11"/>
    </row>
    <row r="43" spans="1:22" s="2" customFormat="1" ht="16.5" customHeight="1">
      <c r="A43" s="2">
        <v>3</v>
      </c>
      <c r="B43" s="5" t="s">
        <v>75</v>
      </c>
      <c r="C43" s="11" t="s">
        <v>86</v>
      </c>
      <c r="D43" s="9" t="s">
        <v>69</v>
      </c>
      <c r="E43" s="9" t="s">
        <v>89</v>
      </c>
      <c r="F43" s="9">
        <v>3</v>
      </c>
      <c r="G43" s="9">
        <v>1</v>
      </c>
      <c r="H43" s="47">
        <v>53</v>
      </c>
      <c r="I43" s="48"/>
      <c r="J43" s="48"/>
      <c r="K43" s="80">
        <v>90</v>
      </c>
      <c r="L43" s="139" t="s">
        <v>116</v>
      </c>
      <c r="M43" s="146">
        <v>1.6994</v>
      </c>
      <c r="N43" s="50">
        <f t="shared" si="6"/>
        <v>152.946</v>
      </c>
      <c r="O43" s="11"/>
      <c r="P43" s="11"/>
      <c r="Q43" s="11"/>
      <c r="R43" s="11"/>
      <c r="S43" s="11"/>
      <c r="T43" s="11"/>
      <c r="U43" s="11"/>
      <c r="V43" s="11"/>
    </row>
    <row r="44" spans="1:22" s="2" customFormat="1" ht="16.5" customHeight="1">
      <c r="A44" s="11">
        <v>4</v>
      </c>
      <c r="B44" s="5" t="s">
        <v>15</v>
      </c>
      <c r="C44" s="11" t="s">
        <v>129</v>
      </c>
      <c r="D44" s="9" t="s">
        <v>69</v>
      </c>
      <c r="E44" s="9" t="s">
        <v>89</v>
      </c>
      <c r="F44" s="9">
        <v>1</v>
      </c>
      <c r="G44" s="9">
        <v>2</v>
      </c>
      <c r="H44" s="47">
        <v>64.6</v>
      </c>
      <c r="I44" s="48">
        <v>45</v>
      </c>
      <c r="J44" s="48">
        <v>60</v>
      </c>
      <c r="K44" s="137">
        <f>SUM(I44:J44)</f>
        <v>105</v>
      </c>
      <c r="L44" s="30">
        <v>6</v>
      </c>
      <c r="M44" s="146">
        <v>1.3648</v>
      </c>
      <c r="N44" s="50">
        <f t="shared" si="6"/>
        <v>143.304</v>
      </c>
      <c r="O44" s="11"/>
      <c r="P44" s="11"/>
      <c r="Q44" s="11"/>
      <c r="R44" s="11"/>
      <c r="S44" s="11"/>
      <c r="T44" s="11"/>
      <c r="U44" s="11"/>
      <c r="V44" s="11"/>
    </row>
    <row r="45" spans="1:14" s="11" customFormat="1" ht="16.5" customHeight="1">
      <c r="A45" s="2">
        <v>5</v>
      </c>
      <c r="B45" s="5" t="s">
        <v>113</v>
      </c>
      <c r="C45" s="11" t="s">
        <v>88</v>
      </c>
      <c r="D45" s="9" t="s">
        <v>69</v>
      </c>
      <c r="E45" s="9" t="s">
        <v>89</v>
      </c>
      <c r="F45" s="9">
        <v>3</v>
      </c>
      <c r="G45" s="9">
        <v>1</v>
      </c>
      <c r="H45" s="47">
        <v>90</v>
      </c>
      <c r="I45" s="48"/>
      <c r="J45" s="48"/>
      <c r="K45" s="137">
        <v>104</v>
      </c>
      <c r="L45" s="139" t="s">
        <v>116</v>
      </c>
      <c r="M45" s="146">
        <v>1.0768</v>
      </c>
      <c r="N45" s="50">
        <f t="shared" si="6"/>
        <v>111.9872</v>
      </c>
    </row>
    <row r="46" spans="1:22" s="2" customFormat="1" ht="15.75">
      <c r="A46" s="2">
        <v>6</v>
      </c>
      <c r="B46" s="5" t="s">
        <v>121</v>
      </c>
      <c r="C46" s="8" t="s">
        <v>130</v>
      </c>
      <c r="D46" s="9" t="s">
        <v>69</v>
      </c>
      <c r="E46" s="9" t="s">
        <v>87</v>
      </c>
      <c r="F46" s="9">
        <v>4</v>
      </c>
      <c r="G46" s="10">
        <v>1</v>
      </c>
      <c r="H46" s="47">
        <v>63</v>
      </c>
      <c r="I46" s="48"/>
      <c r="J46" s="48"/>
      <c r="K46" s="80">
        <v>80</v>
      </c>
      <c r="L46" s="139" t="s">
        <v>116</v>
      </c>
      <c r="M46" s="146">
        <v>1.3987</v>
      </c>
      <c r="N46" s="50">
        <f t="shared" si="6"/>
        <v>111.896</v>
      </c>
      <c r="O46" s="11"/>
      <c r="P46" s="11"/>
      <c r="Q46" s="11"/>
      <c r="R46" s="11"/>
      <c r="S46" s="11"/>
      <c r="T46" s="11"/>
      <c r="U46" s="11"/>
      <c r="V46" s="11"/>
    </row>
    <row r="47" spans="1:15" s="81" customFormat="1" ht="18">
      <c r="A47" s="6"/>
      <c r="C47" s="6"/>
      <c r="D47" s="30"/>
      <c r="E47" s="6"/>
      <c r="F47" s="82"/>
      <c r="G47" s="6"/>
      <c r="H47" s="109"/>
      <c r="I47" s="110"/>
      <c r="J47" s="30"/>
      <c r="K47" s="6"/>
      <c r="L47" s="111"/>
      <c r="M47" s="112" t="s">
        <v>43</v>
      </c>
      <c r="N47" s="151">
        <f>SUM(N41:N46)</f>
        <v>850.61</v>
      </c>
      <c r="O47" s="7"/>
    </row>
    <row r="48" spans="1:22" s="2" customFormat="1" ht="18.75" customHeight="1">
      <c r="A48" s="11">
        <v>7</v>
      </c>
      <c r="B48" s="5" t="s">
        <v>122</v>
      </c>
      <c r="C48" s="11" t="s">
        <v>123</v>
      </c>
      <c r="D48" s="9" t="s">
        <v>69</v>
      </c>
      <c r="E48" s="9" t="s">
        <v>89</v>
      </c>
      <c r="F48" s="9">
        <v>2</v>
      </c>
      <c r="G48" s="9">
        <v>2</v>
      </c>
      <c r="H48" s="47">
        <v>63.1</v>
      </c>
      <c r="I48" s="48">
        <v>32</v>
      </c>
      <c r="J48" s="48">
        <v>45</v>
      </c>
      <c r="K48" s="80">
        <f>SUM(I48:J48)</f>
        <v>77</v>
      </c>
      <c r="L48" s="30">
        <v>1</v>
      </c>
      <c r="M48" s="146">
        <v>1.3965</v>
      </c>
      <c r="N48" s="50">
        <f>SUM(K48*M48)</f>
        <v>107.5305</v>
      </c>
      <c r="O48" s="11"/>
      <c r="P48" s="11"/>
      <c r="Q48" s="11"/>
      <c r="R48" s="11"/>
      <c r="S48" s="11"/>
      <c r="T48" s="11"/>
      <c r="U48" s="11"/>
      <c r="V48" s="11"/>
    </row>
    <row r="49" spans="4:15" ht="12.75">
      <c r="D49" s="103"/>
      <c r="E49" s="114"/>
      <c r="G49" s="101"/>
      <c r="I49" s="105"/>
      <c r="J49" s="101"/>
      <c r="L49" s="103"/>
      <c r="M49" s="21"/>
      <c r="N49" s="144"/>
      <c r="O49" s="21"/>
    </row>
    <row r="50" spans="1:13" s="119" customFormat="1" ht="18.75">
      <c r="A50" s="118"/>
      <c r="C50" s="120" t="s">
        <v>51</v>
      </c>
      <c r="D50" s="127"/>
      <c r="E50" s="127"/>
      <c r="F50" s="118"/>
      <c r="G50" s="118"/>
      <c r="H50" s="126"/>
      <c r="I50" s="126"/>
      <c r="J50" s="126"/>
      <c r="K50" s="118"/>
      <c r="L50" s="118"/>
      <c r="M50" s="149"/>
    </row>
    <row r="51" spans="1:14" s="11" customFormat="1" ht="14.25" customHeight="1">
      <c r="A51" s="11">
        <v>1</v>
      </c>
      <c r="B51" s="5" t="s">
        <v>9</v>
      </c>
      <c r="C51" s="76" t="s">
        <v>133</v>
      </c>
      <c r="D51" s="1" t="s">
        <v>12</v>
      </c>
      <c r="E51" s="1" t="s">
        <v>90</v>
      </c>
      <c r="F51" s="1">
        <v>1</v>
      </c>
      <c r="G51" s="77">
        <v>9</v>
      </c>
      <c r="H51" s="78">
        <v>82.5</v>
      </c>
      <c r="I51" s="34">
        <v>57</v>
      </c>
      <c r="J51" s="34">
        <v>88</v>
      </c>
      <c r="K51" s="80">
        <f>SUM(I51:J51)</f>
        <v>145</v>
      </c>
      <c r="L51" s="30">
        <v>3</v>
      </c>
      <c r="M51" s="146">
        <v>1.1279</v>
      </c>
      <c r="N51" s="50">
        <f>SUM(K51*M51)</f>
        <v>163.54549999999998</v>
      </c>
    </row>
    <row r="52" spans="1:22" s="17" customFormat="1" ht="14.25" customHeight="1">
      <c r="A52" s="2">
        <v>2</v>
      </c>
      <c r="B52" s="5" t="s">
        <v>16</v>
      </c>
      <c r="C52" s="76" t="s">
        <v>132</v>
      </c>
      <c r="D52" s="1" t="s">
        <v>12</v>
      </c>
      <c r="E52" s="1" t="s">
        <v>90</v>
      </c>
      <c r="F52" s="1">
        <v>1</v>
      </c>
      <c r="G52" s="77">
        <v>9</v>
      </c>
      <c r="H52" s="78">
        <v>100.5</v>
      </c>
      <c r="I52" s="34">
        <v>63</v>
      </c>
      <c r="J52" s="34">
        <v>90</v>
      </c>
      <c r="K52" s="137">
        <f>SUM(I52:J52)</f>
        <v>153</v>
      </c>
      <c r="L52" s="30">
        <v>3</v>
      </c>
      <c r="M52" s="146">
        <v>1.0318</v>
      </c>
      <c r="N52" s="50">
        <f>SUM(K52*M52)</f>
        <v>157.8654</v>
      </c>
      <c r="O52" s="11"/>
      <c r="P52" s="11"/>
      <c r="Q52" s="11"/>
      <c r="R52" s="11"/>
      <c r="S52" s="11"/>
      <c r="T52" s="11"/>
      <c r="U52" s="11"/>
      <c r="V52" s="11"/>
    </row>
    <row r="53" spans="1:14" s="11" customFormat="1" ht="14.25" customHeight="1">
      <c r="A53" s="2">
        <v>3</v>
      </c>
      <c r="B53" s="5" t="s">
        <v>74</v>
      </c>
      <c r="C53" s="11" t="s">
        <v>102</v>
      </c>
      <c r="D53" s="9" t="s">
        <v>12</v>
      </c>
      <c r="E53" s="9" t="s">
        <v>90</v>
      </c>
      <c r="F53" s="9">
        <v>2</v>
      </c>
      <c r="G53" s="9">
        <v>7</v>
      </c>
      <c r="H53" s="47">
        <v>53.3</v>
      </c>
      <c r="I53" s="48">
        <v>36</v>
      </c>
      <c r="J53" s="48">
        <v>51</v>
      </c>
      <c r="K53" s="80">
        <f>SUM(I53:J53)</f>
        <v>87</v>
      </c>
      <c r="L53" s="30">
        <v>1</v>
      </c>
      <c r="M53" s="146">
        <v>1.6875</v>
      </c>
      <c r="N53" s="50">
        <f>SUM(K53*M53)</f>
        <v>146.8125</v>
      </c>
    </row>
    <row r="54" spans="1:15" s="81" customFormat="1" ht="18">
      <c r="A54" s="6"/>
      <c r="C54" s="6"/>
      <c r="D54" s="30"/>
      <c r="E54" s="6"/>
      <c r="F54" s="82"/>
      <c r="G54" s="6"/>
      <c r="H54" s="109"/>
      <c r="I54" s="110"/>
      <c r="J54" s="30"/>
      <c r="K54" s="6"/>
      <c r="L54" s="111"/>
      <c r="M54" s="112" t="s">
        <v>43</v>
      </c>
      <c r="N54" s="151">
        <f>SUM(N51:N53)</f>
        <v>468.22339999999997</v>
      </c>
      <c r="O54" s="7"/>
    </row>
    <row r="55" spans="4:15" ht="18.75">
      <c r="D55" s="114"/>
      <c r="E55" s="114"/>
      <c r="F55" s="101"/>
      <c r="G55" s="101"/>
      <c r="H55" s="105"/>
      <c r="I55" s="126"/>
      <c r="J55" s="126"/>
      <c r="K55" s="118"/>
      <c r="L55" s="118"/>
      <c r="M55" s="148"/>
      <c r="N55" s="21"/>
      <c r="O55" s="21"/>
    </row>
    <row r="56" spans="1:13" s="119" customFormat="1" ht="18.75">
      <c r="A56" s="118"/>
      <c r="C56" s="120" t="s">
        <v>60</v>
      </c>
      <c r="D56" s="127"/>
      <c r="E56" s="127"/>
      <c r="F56" s="118"/>
      <c r="G56" s="118"/>
      <c r="H56" s="126"/>
      <c r="I56" s="126"/>
      <c r="J56" s="126"/>
      <c r="K56" s="118"/>
      <c r="L56" s="118"/>
      <c r="M56" s="149"/>
    </row>
    <row r="57" spans="1:22" s="17" customFormat="1" ht="14.25" customHeight="1">
      <c r="A57" s="11">
        <v>1</v>
      </c>
      <c r="B57" s="5" t="s">
        <v>14</v>
      </c>
      <c r="C57" s="76" t="s">
        <v>136</v>
      </c>
      <c r="D57" s="1" t="s">
        <v>103</v>
      </c>
      <c r="E57" s="1" t="s">
        <v>138</v>
      </c>
      <c r="F57" s="1">
        <v>1</v>
      </c>
      <c r="G57" s="77">
        <v>1</v>
      </c>
      <c r="H57" s="78">
        <v>76.2</v>
      </c>
      <c r="I57" s="34">
        <v>62</v>
      </c>
      <c r="J57" s="34">
        <v>70</v>
      </c>
      <c r="K57" s="137">
        <f>SUM(I57:J57)</f>
        <v>132</v>
      </c>
      <c r="L57" s="30">
        <v>2</v>
      </c>
      <c r="M57" s="147">
        <v>1.1883</v>
      </c>
      <c r="N57" s="50">
        <f>SUM(K57*M57)</f>
        <v>156.85559999999998</v>
      </c>
      <c r="O57" s="2"/>
      <c r="P57" s="2"/>
      <c r="Q57" s="2"/>
      <c r="R57" s="2"/>
      <c r="S57" s="2"/>
      <c r="T57" s="2"/>
      <c r="U57" s="2"/>
      <c r="V57" s="2"/>
    </row>
    <row r="58" spans="1:22" s="11" customFormat="1" ht="14.25" customHeight="1">
      <c r="A58" s="2">
        <v>2</v>
      </c>
      <c r="B58" s="5" t="s">
        <v>11</v>
      </c>
      <c r="C58" s="76" t="s">
        <v>134</v>
      </c>
      <c r="D58" s="1" t="s">
        <v>103</v>
      </c>
      <c r="E58" s="1" t="s">
        <v>137</v>
      </c>
      <c r="F58" s="1">
        <v>2</v>
      </c>
      <c r="G58" s="77">
        <v>1</v>
      </c>
      <c r="H58" s="78">
        <v>86.6</v>
      </c>
      <c r="I58" s="34">
        <v>55</v>
      </c>
      <c r="J58" s="34">
        <v>82</v>
      </c>
      <c r="K58" s="80">
        <f>SUM(I58:J58)</f>
        <v>137</v>
      </c>
      <c r="L58" s="30">
        <v>5</v>
      </c>
      <c r="M58" s="147">
        <v>1.0976</v>
      </c>
      <c r="N58" s="50">
        <f>SUM(K58*M58)</f>
        <v>150.3712</v>
      </c>
      <c r="O58" s="2"/>
      <c r="P58" s="2"/>
      <c r="Q58" s="2"/>
      <c r="R58" s="2"/>
      <c r="S58" s="2"/>
      <c r="T58" s="2"/>
      <c r="U58" s="2"/>
      <c r="V58" s="2"/>
    </row>
    <row r="59" spans="1:14" s="2" customFormat="1" ht="14.25" customHeight="1">
      <c r="A59" s="2">
        <v>3</v>
      </c>
      <c r="B59" s="5" t="s">
        <v>14</v>
      </c>
      <c r="C59" s="76" t="s">
        <v>135</v>
      </c>
      <c r="D59" s="1" t="s">
        <v>103</v>
      </c>
      <c r="E59" s="1" t="s">
        <v>137</v>
      </c>
      <c r="F59" s="1">
        <v>2</v>
      </c>
      <c r="G59" s="77">
        <v>2</v>
      </c>
      <c r="H59" s="78">
        <v>76</v>
      </c>
      <c r="I59" s="34">
        <v>47</v>
      </c>
      <c r="J59" s="34">
        <v>52</v>
      </c>
      <c r="K59" s="137">
        <f>SUM(I59:J59)</f>
        <v>99</v>
      </c>
      <c r="L59" s="30">
        <v>4</v>
      </c>
      <c r="M59" s="147">
        <v>1.1906</v>
      </c>
      <c r="N59" s="50">
        <f>SUM(K59*M59)</f>
        <v>117.86940000000001</v>
      </c>
    </row>
    <row r="60" spans="1:15" s="81" customFormat="1" ht="18">
      <c r="A60" s="6"/>
      <c r="C60" s="6"/>
      <c r="D60" s="30"/>
      <c r="E60" s="6"/>
      <c r="F60" s="82"/>
      <c r="G60" s="6"/>
      <c r="H60" s="109"/>
      <c r="I60" s="110"/>
      <c r="J60" s="30"/>
      <c r="K60" s="6"/>
      <c r="L60" s="111"/>
      <c r="M60" s="112" t="s">
        <v>43</v>
      </c>
      <c r="N60" s="151">
        <f>SUM(N57:N59)</f>
        <v>425.09619999999995</v>
      </c>
      <c r="O60" s="7"/>
    </row>
    <row r="61" spans="4:15" ht="18.75">
      <c r="D61" s="114"/>
      <c r="E61" s="114"/>
      <c r="F61" s="101"/>
      <c r="G61" s="101"/>
      <c r="H61" s="105"/>
      <c r="I61" s="126"/>
      <c r="J61" s="126"/>
      <c r="K61" s="118"/>
      <c r="L61" s="118"/>
      <c r="M61" s="148"/>
      <c r="N61" s="21"/>
      <c r="O61" s="21"/>
    </row>
    <row r="62" spans="1:13" s="121" customFormat="1" ht="19.5">
      <c r="A62" s="118"/>
      <c r="C62" s="120" t="s">
        <v>56</v>
      </c>
      <c r="D62" s="118"/>
      <c r="E62" s="122"/>
      <c r="F62" s="118"/>
      <c r="G62" s="123"/>
      <c r="H62" s="124"/>
      <c r="I62" s="126"/>
      <c r="J62" s="126"/>
      <c r="K62" s="118"/>
      <c r="L62" s="118"/>
      <c r="M62" s="150"/>
    </row>
    <row r="63" spans="1:22" s="11" customFormat="1" ht="14.25" customHeight="1">
      <c r="A63" s="11">
        <v>1</v>
      </c>
      <c r="B63" s="5" t="s">
        <v>14</v>
      </c>
      <c r="C63" s="76" t="s">
        <v>156</v>
      </c>
      <c r="D63" s="9" t="s">
        <v>71</v>
      </c>
      <c r="E63" s="1"/>
      <c r="F63" s="1">
        <v>3</v>
      </c>
      <c r="G63" s="32" t="s">
        <v>142</v>
      </c>
      <c r="H63" s="78">
        <v>76.1</v>
      </c>
      <c r="I63" s="34">
        <v>70</v>
      </c>
      <c r="J63" s="34">
        <v>92</v>
      </c>
      <c r="K63" s="80">
        <f>SUM(I63:J63)</f>
        <v>162</v>
      </c>
      <c r="L63" s="30">
        <v>1</v>
      </c>
      <c r="M63" s="147">
        <v>1.1894</v>
      </c>
      <c r="N63" s="50">
        <f>SUM(K63*M63)</f>
        <v>192.68280000000001</v>
      </c>
      <c r="O63" s="2"/>
      <c r="P63" s="2"/>
      <c r="Q63" s="2"/>
      <c r="R63" s="2"/>
      <c r="S63" s="2"/>
      <c r="T63" s="2"/>
      <c r="U63" s="2"/>
      <c r="V63" s="2"/>
    </row>
    <row r="64" spans="1:14" s="11" customFormat="1" ht="14.25" customHeight="1">
      <c r="A64" s="2">
        <v>2</v>
      </c>
      <c r="B64" s="5" t="s">
        <v>73</v>
      </c>
      <c r="C64" s="11" t="s">
        <v>85</v>
      </c>
      <c r="D64" s="9" t="s">
        <v>71</v>
      </c>
      <c r="E64" s="9" t="s">
        <v>84</v>
      </c>
      <c r="F64" s="9">
        <v>4</v>
      </c>
      <c r="G64" s="9">
        <v>4</v>
      </c>
      <c r="H64" s="47">
        <v>51</v>
      </c>
      <c r="I64" s="48">
        <v>32</v>
      </c>
      <c r="J64" s="48">
        <v>47</v>
      </c>
      <c r="K64" s="80">
        <f>SUM(I64:J64)</f>
        <v>79</v>
      </c>
      <c r="L64" s="30">
        <v>1</v>
      </c>
      <c r="M64" s="146">
        <v>1.7854</v>
      </c>
      <c r="N64" s="50">
        <f>SUM(K64*M64)</f>
        <v>141.0466</v>
      </c>
    </row>
    <row r="65" spans="1:15" s="81" customFormat="1" ht="18">
      <c r="A65" s="6"/>
      <c r="C65" s="6"/>
      <c r="D65" s="30"/>
      <c r="E65" s="6"/>
      <c r="F65" s="82"/>
      <c r="G65" s="6"/>
      <c r="H65" s="109"/>
      <c r="I65" s="110"/>
      <c r="J65" s="30"/>
      <c r="K65" s="6"/>
      <c r="L65" s="111"/>
      <c r="M65" s="112" t="s">
        <v>43</v>
      </c>
      <c r="N65" s="151">
        <f>SUM(N63:N64)</f>
        <v>333.72940000000006</v>
      </c>
      <c r="O65" s="7"/>
    </row>
    <row r="66" spans="1:15" ht="18.75">
      <c r="A66" s="2"/>
      <c r="D66" s="114"/>
      <c r="E66" s="114"/>
      <c r="F66" s="101"/>
      <c r="G66" s="101"/>
      <c r="H66" s="105"/>
      <c r="I66" s="126"/>
      <c r="J66" s="126"/>
      <c r="K66" s="118"/>
      <c r="L66" s="118"/>
      <c r="M66" s="148"/>
      <c r="N66" s="21"/>
      <c r="O66" s="21"/>
    </row>
    <row r="67" spans="1:13" s="119" customFormat="1" ht="18.75">
      <c r="A67" s="118"/>
      <c r="C67" s="120" t="s">
        <v>117</v>
      </c>
      <c r="D67" s="127"/>
      <c r="E67" s="127"/>
      <c r="F67" s="118"/>
      <c r="G67" s="118"/>
      <c r="H67" s="126"/>
      <c r="I67" s="126"/>
      <c r="J67" s="126"/>
      <c r="K67" s="118"/>
      <c r="L67" s="118"/>
      <c r="M67" s="149"/>
    </row>
    <row r="68" spans="1:22" s="2" customFormat="1" ht="14.25" customHeight="1">
      <c r="A68" s="11">
        <v>2</v>
      </c>
      <c r="B68" s="5" t="s">
        <v>15</v>
      </c>
      <c r="C68" s="11" t="s">
        <v>110</v>
      </c>
      <c r="D68" s="9" t="s">
        <v>163</v>
      </c>
      <c r="E68" s="9" t="s">
        <v>111</v>
      </c>
      <c r="F68" s="9">
        <v>2</v>
      </c>
      <c r="G68" s="9">
        <v>1</v>
      </c>
      <c r="H68" s="47">
        <v>69</v>
      </c>
      <c r="I68" s="48">
        <v>73</v>
      </c>
      <c r="J68" s="48">
        <v>92</v>
      </c>
      <c r="K68" s="137">
        <f>SUM(I68:J68)</f>
        <v>165</v>
      </c>
      <c r="L68" s="30">
        <v>2</v>
      </c>
      <c r="M68" s="146">
        <v>1.2852</v>
      </c>
      <c r="N68" s="50">
        <f>SUM(K68*M68)</f>
        <v>212.058</v>
      </c>
      <c r="O68" s="11"/>
      <c r="P68" s="11"/>
      <c r="Q68" s="11"/>
      <c r="R68" s="11"/>
      <c r="S68" s="11"/>
      <c r="T68" s="11"/>
      <c r="U68" s="11"/>
      <c r="V68" s="11"/>
    </row>
    <row r="69" spans="1:22" s="2" customFormat="1" ht="14.25" customHeight="1">
      <c r="A69" s="11">
        <v>1</v>
      </c>
      <c r="B69" s="5" t="s">
        <v>75</v>
      </c>
      <c r="C69" s="11" t="s">
        <v>120</v>
      </c>
      <c r="D69" s="9" t="s">
        <v>163</v>
      </c>
      <c r="E69" s="9"/>
      <c r="F69" s="9">
        <v>1</v>
      </c>
      <c r="G69" s="133"/>
      <c r="H69" s="47">
        <v>58.8</v>
      </c>
      <c r="I69" s="48">
        <v>25</v>
      </c>
      <c r="J69" s="48">
        <v>34</v>
      </c>
      <c r="K69" s="137">
        <f>SUM(I69:J69)</f>
        <v>59</v>
      </c>
      <c r="L69" s="30">
        <v>1</v>
      </c>
      <c r="M69" s="146">
        <v>1.6671</v>
      </c>
      <c r="N69" s="50">
        <f>SUM(K69*M69)</f>
        <v>98.3589</v>
      </c>
      <c r="O69" s="11"/>
      <c r="P69" s="11"/>
      <c r="Q69" s="11"/>
      <c r="R69" s="11"/>
      <c r="S69" s="11"/>
      <c r="T69" s="11"/>
      <c r="U69" s="11"/>
      <c r="V69" s="11"/>
    </row>
    <row r="70" spans="1:15" s="81" customFormat="1" ht="18">
      <c r="A70" s="6"/>
      <c r="C70" s="6"/>
      <c r="D70" s="30"/>
      <c r="E70" s="6"/>
      <c r="F70" s="82"/>
      <c r="G70" s="6"/>
      <c r="H70" s="109"/>
      <c r="I70" s="110"/>
      <c r="J70" s="30"/>
      <c r="K70" s="6"/>
      <c r="L70" s="111"/>
      <c r="M70" s="112" t="s">
        <v>43</v>
      </c>
      <c r="N70" s="151">
        <f>SUM(N68:N69)</f>
        <v>310.4169</v>
      </c>
      <c r="O70" s="7"/>
    </row>
    <row r="71" spans="4:14" ht="12.75">
      <c r="D71" s="103"/>
      <c r="E71" s="114"/>
      <c r="G71" s="101"/>
      <c r="I71" s="105"/>
      <c r="J71" s="101"/>
      <c r="L71" s="103"/>
      <c r="M71" s="21"/>
      <c r="N71" s="21"/>
    </row>
    <row r="72" spans="4:14" ht="12.75">
      <c r="D72" s="103"/>
      <c r="E72" s="114"/>
      <c r="G72" s="101"/>
      <c r="I72" s="105"/>
      <c r="J72" s="101"/>
      <c r="L72" s="103"/>
      <c r="M72" s="21"/>
      <c r="N72" s="21"/>
    </row>
    <row r="73" spans="4:14" ht="12.75">
      <c r="D73" s="103"/>
      <c r="E73" s="114"/>
      <c r="G73" s="101"/>
      <c r="I73" s="105"/>
      <c r="J73" s="101"/>
      <c r="L73" s="103"/>
      <c r="M73" s="21"/>
      <c r="N73" s="21"/>
    </row>
    <row r="74" spans="4:14" ht="12.75">
      <c r="D74" s="103"/>
      <c r="E74" s="114"/>
      <c r="G74" s="101"/>
      <c r="I74" s="105"/>
      <c r="J74" s="101"/>
      <c r="L74" s="103"/>
      <c r="M74" s="21"/>
      <c r="N74" s="21"/>
    </row>
    <row r="75" spans="4:14" ht="12.75">
      <c r="D75" s="103"/>
      <c r="E75" s="114"/>
      <c r="G75" s="101"/>
      <c r="I75" s="105"/>
      <c r="J75" s="101"/>
      <c r="L75" s="103"/>
      <c r="M75" s="21"/>
      <c r="N75" s="21"/>
    </row>
    <row r="76" spans="4:14" ht="12.75">
      <c r="D76" s="103"/>
      <c r="E76" s="114"/>
      <c r="G76" s="101"/>
      <c r="I76" s="105"/>
      <c r="J76" s="101"/>
      <c r="L76" s="103"/>
      <c r="M76" s="21"/>
      <c r="N76" s="21"/>
    </row>
    <row r="77" spans="4:14" ht="12.75">
      <c r="D77" s="103"/>
      <c r="E77" s="114"/>
      <c r="G77" s="101"/>
      <c r="I77" s="105"/>
      <c r="J77" s="101"/>
      <c r="L77" s="103"/>
      <c r="M77" s="21"/>
      <c r="N77" s="21"/>
    </row>
    <row r="78" spans="4:14" ht="12.75">
      <c r="D78" s="103"/>
      <c r="E78" s="114"/>
      <c r="G78" s="101"/>
      <c r="I78" s="105"/>
      <c r="J78" s="101"/>
      <c r="L78" s="103"/>
      <c r="M78" s="21"/>
      <c r="N78" s="21"/>
    </row>
    <row r="79" spans="4:14" ht="12.75">
      <c r="D79" s="103"/>
      <c r="E79" s="114"/>
      <c r="G79" s="101"/>
      <c r="I79" s="105"/>
      <c r="J79" s="101"/>
      <c r="L79" s="103"/>
      <c r="M79" s="21"/>
      <c r="N79" s="21"/>
    </row>
    <row r="80" spans="4:14" ht="12.75">
      <c r="D80" s="103"/>
      <c r="E80" s="114"/>
      <c r="G80" s="101"/>
      <c r="I80" s="105"/>
      <c r="J80" s="101"/>
      <c r="L80" s="103"/>
      <c r="M80" s="21"/>
      <c r="N80" s="21"/>
    </row>
    <row r="81" spans="4:14" ht="12.75">
      <c r="D81" s="103"/>
      <c r="E81" s="114"/>
      <c r="G81" s="101"/>
      <c r="I81" s="105"/>
      <c r="J81" s="101"/>
      <c r="L81" s="103"/>
      <c r="M81" s="21"/>
      <c r="N81" s="21"/>
    </row>
    <row r="82" spans="4:14" ht="12.75">
      <c r="D82" s="103"/>
      <c r="E82" s="114"/>
      <c r="G82" s="101"/>
      <c r="I82" s="105"/>
      <c r="J82" s="101"/>
      <c r="L82" s="103"/>
      <c r="M82" s="21"/>
      <c r="N82" s="21"/>
    </row>
    <row r="83" spans="4:14" ht="12.75">
      <c r="D83" s="103"/>
      <c r="E83" s="114"/>
      <c r="G83" s="101"/>
      <c r="I83" s="105"/>
      <c r="J83" s="101"/>
      <c r="L83" s="103"/>
      <c r="M83" s="21"/>
      <c r="N83" s="21"/>
    </row>
    <row r="84" spans="4:14" ht="12.75">
      <c r="D84" s="103"/>
      <c r="E84" s="114"/>
      <c r="G84" s="101"/>
      <c r="I84" s="105"/>
      <c r="J84" s="101"/>
      <c r="L84" s="103"/>
      <c r="M84" s="21"/>
      <c r="N84" s="21"/>
    </row>
    <row r="85" spans="4:14" ht="12.75">
      <c r="D85" s="103"/>
      <c r="E85" s="114"/>
      <c r="G85" s="101"/>
      <c r="I85" s="105"/>
      <c r="J85" s="101"/>
      <c r="L85" s="103"/>
      <c r="M85" s="21"/>
      <c r="N85" s="21"/>
    </row>
    <row r="86" spans="4:14" ht="12.75">
      <c r="D86" s="103"/>
      <c r="E86" s="114"/>
      <c r="G86" s="101"/>
      <c r="I86" s="105"/>
      <c r="J86" s="101"/>
      <c r="L86" s="103"/>
      <c r="M86" s="21"/>
      <c r="N86" s="21"/>
    </row>
    <row r="87" spans="4:14" ht="12.75">
      <c r="D87" s="103"/>
      <c r="E87" s="114"/>
      <c r="G87" s="101"/>
      <c r="I87" s="105"/>
      <c r="J87" s="101"/>
      <c r="L87" s="103"/>
      <c r="M87" s="21"/>
      <c r="N87" s="21"/>
    </row>
    <row r="88" spans="4:14" ht="12.75">
      <c r="D88" s="103"/>
      <c r="E88" s="114"/>
      <c r="G88" s="101"/>
      <c r="I88" s="105"/>
      <c r="J88" s="101"/>
      <c r="L88" s="103"/>
      <c r="M88" s="21"/>
      <c r="N88" s="21"/>
    </row>
    <row r="89" spans="4:14" ht="12.75">
      <c r="D89" s="103"/>
      <c r="E89" s="114"/>
      <c r="G89" s="101"/>
      <c r="I89" s="105"/>
      <c r="J89" s="101"/>
      <c r="L89" s="103"/>
      <c r="M89" s="21"/>
      <c r="N89" s="21"/>
    </row>
    <row r="90" spans="4:14" ht="12.75">
      <c r="D90" s="103"/>
      <c r="E90" s="114"/>
      <c r="G90" s="101"/>
      <c r="I90" s="105"/>
      <c r="J90" s="101"/>
      <c r="L90" s="103"/>
      <c r="M90" s="21"/>
      <c r="N90" s="21"/>
    </row>
    <row r="91" spans="4:14" ht="12.75">
      <c r="D91" s="103"/>
      <c r="E91" s="114"/>
      <c r="G91" s="101"/>
      <c r="I91" s="105"/>
      <c r="J91" s="101"/>
      <c r="L91" s="103"/>
      <c r="M91" s="21"/>
      <c r="N91" s="21"/>
    </row>
    <row r="92" spans="4:14" ht="12.75">
      <c r="D92" s="103"/>
      <c r="E92" s="114"/>
      <c r="G92" s="101"/>
      <c r="I92" s="105"/>
      <c r="J92" s="101"/>
      <c r="L92" s="103"/>
      <c r="M92" s="21"/>
      <c r="N92" s="21"/>
    </row>
    <row r="93" spans="4:14" ht="12.75">
      <c r="D93" s="103"/>
      <c r="E93" s="114"/>
      <c r="G93" s="101"/>
      <c r="I93" s="105"/>
      <c r="J93" s="101"/>
      <c r="L93" s="103"/>
      <c r="M93" s="21"/>
      <c r="N93" s="21"/>
    </row>
    <row r="94" spans="4:14" ht="12.75">
      <c r="D94" s="103"/>
      <c r="E94" s="114"/>
      <c r="G94" s="101"/>
      <c r="I94" s="105"/>
      <c r="J94" s="101"/>
      <c r="L94" s="103"/>
      <c r="M94" s="21"/>
      <c r="N94" s="21"/>
    </row>
    <row r="95" spans="4:14" ht="12.75">
      <c r="D95" s="103"/>
      <c r="E95" s="114"/>
      <c r="G95" s="101"/>
      <c r="I95" s="105"/>
      <c r="J95" s="101"/>
      <c r="L95" s="103"/>
      <c r="M95" s="21"/>
      <c r="N95" s="21"/>
    </row>
    <row r="96" spans="4:14" ht="12.75">
      <c r="D96" s="103"/>
      <c r="E96" s="114"/>
      <c r="G96" s="101"/>
      <c r="I96" s="105"/>
      <c r="J96" s="101"/>
      <c r="L96" s="103"/>
      <c r="M96" s="21"/>
      <c r="N96" s="21"/>
    </row>
    <row r="97" spans="4:14" ht="12.75">
      <c r="D97" s="103"/>
      <c r="E97" s="114"/>
      <c r="G97" s="101"/>
      <c r="I97" s="105"/>
      <c r="J97" s="101"/>
      <c r="L97" s="103"/>
      <c r="M97" s="21"/>
      <c r="N97" s="21"/>
    </row>
    <row r="98" spans="4:14" ht="12.75">
      <c r="D98" s="103"/>
      <c r="E98" s="114"/>
      <c r="G98" s="101"/>
      <c r="I98" s="105"/>
      <c r="J98" s="101"/>
      <c r="L98" s="103"/>
      <c r="M98" s="21"/>
      <c r="N98" s="21"/>
    </row>
    <row r="99" spans="4:14" ht="12.75">
      <c r="D99" s="103"/>
      <c r="E99" s="114"/>
      <c r="G99" s="101"/>
      <c r="I99" s="105"/>
      <c r="J99" s="101"/>
      <c r="L99" s="103"/>
      <c r="M99" s="21"/>
      <c r="N99" s="21"/>
    </row>
    <row r="100" spans="4:14" ht="12.75">
      <c r="D100" s="103"/>
      <c r="E100" s="114"/>
      <c r="G100" s="101"/>
      <c r="I100" s="105"/>
      <c r="J100" s="101"/>
      <c r="L100" s="103"/>
      <c r="M100" s="21"/>
      <c r="N100" s="21"/>
    </row>
    <row r="101" spans="4:14" ht="12.75">
      <c r="D101" s="103"/>
      <c r="E101" s="114"/>
      <c r="G101" s="101"/>
      <c r="I101" s="105"/>
      <c r="J101" s="101"/>
      <c r="L101" s="103"/>
      <c r="M101" s="21"/>
      <c r="N101" s="21"/>
    </row>
    <row r="102" spans="4:14" ht="12.75">
      <c r="D102" s="103"/>
      <c r="E102" s="114"/>
      <c r="G102" s="101"/>
      <c r="I102" s="105"/>
      <c r="J102" s="101"/>
      <c r="L102" s="103"/>
      <c r="M102" s="21"/>
      <c r="N102" s="21"/>
    </row>
    <row r="103" spans="4:14" ht="12.75">
      <c r="D103" s="103"/>
      <c r="E103" s="114"/>
      <c r="G103" s="101"/>
      <c r="I103" s="105"/>
      <c r="J103" s="101"/>
      <c r="L103" s="103"/>
      <c r="M103" s="21"/>
      <c r="N103" s="21"/>
    </row>
    <row r="104" spans="4:14" ht="12.75">
      <c r="D104" s="103"/>
      <c r="E104" s="114"/>
      <c r="G104" s="101"/>
      <c r="I104" s="105"/>
      <c r="J104" s="101"/>
      <c r="L104" s="103"/>
      <c r="M104" s="21"/>
      <c r="N104" s="21"/>
    </row>
    <row r="105" spans="4:14" ht="12.75">
      <c r="D105" s="103"/>
      <c r="E105" s="114"/>
      <c r="G105" s="101"/>
      <c r="I105" s="105"/>
      <c r="J105" s="101"/>
      <c r="L105" s="103"/>
      <c r="M105" s="21"/>
      <c r="N105" s="21"/>
    </row>
    <row r="106" spans="4:14" ht="12.75">
      <c r="D106" s="103"/>
      <c r="E106" s="114"/>
      <c r="G106" s="101"/>
      <c r="I106" s="105"/>
      <c r="J106" s="101"/>
      <c r="L106" s="103"/>
      <c r="M106" s="21"/>
      <c r="N106" s="21"/>
    </row>
    <row r="107" spans="4:14" ht="12.75">
      <c r="D107" s="103"/>
      <c r="E107" s="114"/>
      <c r="G107" s="101"/>
      <c r="I107" s="105"/>
      <c r="J107" s="101"/>
      <c r="L107" s="103"/>
      <c r="M107" s="21"/>
      <c r="N107" s="21"/>
    </row>
    <row r="108" spans="4:14" ht="12.75">
      <c r="D108" s="103"/>
      <c r="E108" s="114"/>
      <c r="G108" s="101"/>
      <c r="I108" s="105"/>
      <c r="J108" s="101"/>
      <c r="L108" s="103"/>
      <c r="M108" s="21"/>
      <c r="N108" s="21"/>
    </row>
    <row r="109" spans="4:14" ht="12.75">
      <c r="D109" s="103"/>
      <c r="E109" s="114"/>
      <c r="G109" s="101"/>
      <c r="I109" s="105"/>
      <c r="J109" s="101"/>
      <c r="L109" s="103"/>
      <c r="M109" s="21"/>
      <c r="N109" s="21"/>
    </row>
    <row r="110" spans="4:14" ht="12.75">
      <c r="D110" s="103"/>
      <c r="E110" s="114"/>
      <c r="G110" s="101"/>
      <c r="I110" s="105"/>
      <c r="J110" s="101"/>
      <c r="L110" s="103"/>
      <c r="M110" s="21"/>
      <c r="N110" s="21"/>
    </row>
    <row r="111" spans="4:14" ht="12.75">
      <c r="D111" s="103"/>
      <c r="E111" s="114"/>
      <c r="G111" s="101"/>
      <c r="I111" s="105"/>
      <c r="J111" s="101"/>
      <c r="L111" s="103"/>
      <c r="M111" s="21"/>
      <c r="N111" s="21"/>
    </row>
    <row r="112" spans="4:14" ht="12.75">
      <c r="D112" s="103"/>
      <c r="E112" s="114"/>
      <c r="G112" s="101"/>
      <c r="I112" s="105"/>
      <c r="J112" s="101"/>
      <c r="L112" s="103"/>
      <c r="M112" s="21"/>
      <c r="N112" s="21"/>
    </row>
    <row r="113" spans="4:14" ht="12.75">
      <c r="D113" s="103"/>
      <c r="E113" s="114"/>
      <c r="G113" s="101"/>
      <c r="I113" s="105"/>
      <c r="J113" s="101"/>
      <c r="L113" s="103"/>
      <c r="M113" s="21"/>
      <c r="N113" s="21"/>
    </row>
    <row r="114" spans="4:14" ht="12.75">
      <c r="D114" s="103"/>
      <c r="E114" s="114"/>
      <c r="G114" s="101"/>
      <c r="I114" s="105"/>
      <c r="J114" s="101"/>
      <c r="L114" s="103"/>
      <c r="M114" s="21"/>
      <c r="N114" s="21"/>
    </row>
    <row r="115" spans="4:14" ht="12.75">
      <c r="D115" s="103"/>
      <c r="E115" s="114"/>
      <c r="G115" s="101"/>
      <c r="I115" s="105"/>
      <c r="J115" s="101"/>
      <c r="L115" s="103"/>
      <c r="M115" s="115"/>
      <c r="N115" s="21"/>
    </row>
    <row r="116" spans="4:14" ht="12.75">
      <c r="D116" s="103"/>
      <c r="E116" s="114"/>
      <c r="G116" s="101"/>
      <c r="I116" s="105"/>
      <c r="J116" s="101"/>
      <c r="L116" s="103"/>
      <c r="M116" s="115"/>
      <c r="N116" s="21"/>
    </row>
    <row r="117" spans="4:14" ht="12.75">
      <c r="D117" s="103"/>
      <c r="E117" s="114"/>
      <c r="G117" s="101"/>
      <c r="I117" s="105"/>
      <c r="J117" s="101"/>
      <c r="L117" s="103"/>
      <c r="M117" s="115"/>
      <c r="N117" s="21"/>
    </row>
    <row r="118" spans="4:14" ht="12.75">
      <c r="D118" s="103"/>
      <c r="E118" s="114"/>
      <c r="G118" s="101"/>
      <c r="I118" s="105"/>
      <c r="J118" s="101"/>
      <c r="L118" s="103"/>
      <c r="M118" s="115"/>
      <c r="N118" s="21"/>
    </row>
    <row r="119" spans="4:14" ht="12.75">
      <c r="D119" s="103"/>
      <c r="E119" s="114"/>
      <c r="G119" s="101"/>
      <c r="I119" s="105"/>
      <c r="J119" s="101"/>
      <c r="L119" s="103"/>
      <c r="M119" s="115"/>
      <c r="N119" s="21"/>
    </row>
    <row r="120" spans="4:14" ht="12.75">
      <c r="D120" s="103"/>
      <c r="E120" s="114"/>
      <c r="G120" s="101"/>
      <c r="I120" s="105"/>
      <c r="J120" s="101"/>
      <c r="L120" s="103"/>
      <c r="M120" s="115"/>
      <c r="N120" s="21"/>
    </row>
    <row r="121" spans="4:14" ht="12.75">
      <c r="D121" s="103"/>
      <c r="E121" s="114"/>
      <c r="G121" s="101"/>
      <c r="I121" s="105"/>
      <c r="J121" s="101"/>
      <c r="L121" s="103"/>
      <c r="M121" s="115"/>
      <c r="N121" s="21"/>
    </row>
    <row r="122" spans="4:14" ht="12.75">
      <c r="D122" s="103"/>
      <c r="E122" s="114"/>
      <c r="G122" s="101"/>
      <c r="I122" s="105"/>
      <c r="J122" s="101"/>
      <c r="L122" s="103"/>
      <c r="M122" s="115"/>
      <c r="N122" s="21"/>
    </row>
    <row r="123" spans="4:14" ht="12.75">
      <c r="D123" s="103"/>
      <c r="E123" s="114"/>
      <c r="G123" s="101"/>
      <c r="I123" s="105"/>
      <c r="J123" s="101"/>
      <c r="L123" s="103"/>
      <c r="M123" s="115"/>
      <c r="N123" s="21"/>
    </row>
    <row r="124" spans="4:14" ht="12.75">
      <c r="D124" s="103"/>
      <c r="E124" s="114"/>
      <c r="G124" s="101"/>
      <c r="I124" s="105"/>
      <c r="J124" s="101"/>
      <c r="L124" s="103"/>
      <c r="M124" s="115"/>
      <c r="N124" s="21"/>
    </row>
    <row r="125" spans="4:14" ht="12.75">
      <c r="D125" s="103"/>
      <c r="E125" s="114"/>
      <c r="G125" s="101"/>
      <c r="I125" s="105"/>
      <c r="J125" s="101"/>
      <c r="L125" s="103"/>
      <c r="M125" s="115"/>
      <c r="N125" s="21"/>
    </row>
    <row r="126" spans="4:14" ht="12.75">
      <c r="D126" s="103"/>
      <c r="E126" s="114"/>
      <c r="G126" s="101"/>
      <c r="I126" s="105"/>
      <c r="J126" s="101"/>
      <c r="L126" s="103"/>
      <c r="M126" s="115"/>
      <c r="N126" s="21"/>
    </row>
    <row r="127" spans="4:14" ht="12.75">
      <c r="D127" s="103"/>
      <c r="E127" s="114"/>
      <c r="G127" s="101"/>
      <c r="I127" s="105"/>
      <c r="J127" s="101"/>
      <c r="L127" s="103"/>
      <c r="M127" s="115"/>
      <c r="N127" s="21"/>
    </row>
    <row r="128" spans="4:14" ht="12.75">
      <c r="D128" s="103"/>
      <c r="E128" s="114"/>
      <c r="G128" s="101"/>
      <c r="I128" s="105"/>
      <c r="J128" s="101"/>
      <c r="L128" s="103"/>
      <c r="M128" s="115"/>
      <c r="N128" s="21"/>
    </row>
    <row r="129" spans="4:14" ht="12.75">
      <c r="D129" s="103"/>
      <c r="E129" s="114"/>
      <c r="G129" s="101"/>
      <c r="I129" s="105"/>
      <c r="J129" s="101"/>
      <c r="L129" s="103"/>
      <c r="M129" s="115"/>
      <c r="N129" s="21"/>
    </row>
    <row r="130" spans="4:14" ht="12.75">
      <c r="D130" s="103"/>
      <c r="E130" s="114"/>
      <c r="G130" s="101"/>
      <c r="I130" s="105"/>
      <c r="J130" s="101"/>
      <c r="L130" s="103"/>
      <c r="M130" s="115"/>
      <c r="N130" s="21"/>
    </row>
    <row r="131" spans="4:14" ht="12.75">
      <c r="D131" s="103"/>
      <c r="E131" s="114"/>
      <c r="G131" s="101"/>
      <c r="I131" s="105"/>
      <c r="J131" s="101"/>
      <c r="L131" s="103"/>
      <c r="M131" s="115"/>
      <c r="N131" s="21"/>
    </row>
    <row r="132" spans="4:14" ht="12.75">
      <c r="D132" s="103"/>
      <c r="E132" s="114"/>
      <c r="G132" s="101"/>
      <c r="I132" s="105"/>
      <c r="J132" s="101"/>
      <c r="L132" s="103"/>
      <c r="M132" s="115"/>
      <c r="N132" s="21"/>
    </row>
    <row r="133" spans="4:14" ht="12.75">
      <c r="D133" s="103"/>
      <c r="E133" s="114"/>
      <c r="G133" s="101"/>
      <c r="I133" s="105"/>
      <c r="J133" s="101"/>
      <c r="L133" s="103"/>
      <c r="M133" s="115"/>
      <c r="N133" s="21"/>
    </row>
    <row r="134" spans="4:14" ht="12.75">
      <c r="D134" s="103"/>
      <c r="E134" s="114"/>
      <c r="G134" s="101"/>
      <c r="I134" s="105"/>
      <c r="J134" s="101"/>
      <c r="L134" s="103"/>
      <c r="M134" s="115"/>
      <c r="N134" s="21"/>
    </row>
    <row r="135" spans="4:14" ht="12.75">
      <c r="D135" s="103"/>
      <c r="E135" s="114"/>
      <c r="G135" s="101"/>
      <c r="I135" s="105"/>
      <c r="J135" s="101"/>
      <c r="L135" s="103"/>
      <c r="M135" s="115"/>
      <c r="N135" s="21"/>
    </row>
  </sheetData>
  <sheetProtection/>
  <mergeCells count="3">
    <mergeCell ref="A3:N3"/>
    <mergeCell ref="A1:N1"/>
    <mergeCell ref="A2:N2"/>
  </mergeCells>
  <printOptions gridLines="1" horizontalCentered="1"/>
  <pageMargins left="0.3937007874015748" right="0.1968503937007874" top="0.55" bottom="0.48" header="0.23" footer="0.1968503937007874"/>
  <pageSetup fitToHeight="6" fitToWidth="1" horizontalDpi="300" verticalDpi="300" orientation="portrait" paperSize="9" scale="86" r:id="rId1"/>
  <headerFooter alignWithMargins="0">
    <oddFooter>&amp;LВиконавець: Пархоменко В.К.
Файл:&amp;F Лист:&amp;A&amp;RСтор. &amp;P  із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70" zoomScaleNormal="70" zoomScalePageLayoutView="0" workbookViewId="0" topLeftCell="A1">
      <selection activeCell="W40" sqref="W40"/>
    </sheetView>
  </sheetViews>
  <sheetFormatPr defaultColWidth="9.125" defaultRowHeight="12.75"/>
  <cols>
    <col min="1" max="1" width="4.25390625" style="3" customWidth="1"/>
    <col min="2" max="2" width="5.25390625" style="3" customWidth="1"/>
    <col min="3" max="3" width="0.74609375" style="3" customWidth="1"/>
    <col min="4" max="4" width="8.25390625" style="3" customWidth="1"/>
    <col min="5" max="5" width="6.25390625" style="3" customWidth="1"/>
    <col min="6" max="6" width="26.375" style="4" customWidth="1"/>
    <col min="7" max="7" width="9.25390625" style="3" customWidth="1"/>
    <col min="8" max="8" width="11.125" style="4" customWidth="1"/>
    <col min="9" max="9" width="6.125" style="4" customWidth="1"/>
    <col min="10" max="10" width="5.625" style="3" customWidth="1"/>
    <col min="11" max="11" width="0.6171875" style="3" customWidth="1"/>
    <col min="12" max="14" width="9.125" style="4" hidden="1" customWidth="1"/>
    <col min="15" max="15" width="9.625" style="4" hidden="1" customWidth="1"/>
    <col min="16" max="16" width="7.25390625" style="4" customWidth="1"/>
    <col min="17" max="16384" width="9.125" style="4" customWidth="1"/>
  </cols>
  <sheetData>
    <row r="1" spans="1:11" s="2" customFormat="1" ht="15">
      <c r="A1" s="156" t="s">
        <v>118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2" customFormat="1" ht="15.75">
      <c r="A2" s="157" t="s">
        <v>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.75">
      <c r="A3" s="157" t="s">
        <v>94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s="2" customFormat="1" ht="15">
      <c r="A4" s="5" t="s">
        <v>77</v>
      </c>
      <c r="B4" s="1"/>
      <c r="C4" s="1"/>
      <c r="D4" s="1"/>
      <c r="E4" s="1"/>
      <c r="G4" s="6"/>
      <c r="J4" s="1"/>
      <c r="K4" s="7" t="s">
        <v>119</v>
      </c>
    </row>
    <row r="5" spans="1:11" s="11" customFormat="1" ht="15">
      <c r="A5" s="20" t="s">
        <v>165</v>
      </c>
      <c r="B5" s="6"/>
      <c r="C5" s="6"/>
      <c r="D5" s="6"/>
      <c r="E5" s="6"/>
      <c r="G5" s="18"/>
      <c r="H5" s="6"/>
      <c r="I5" s="8"/>
      <c r="J5" s="9"/>
      <c r="K5" s="9"/>
    </row>
    <row r="6" spans="1:16" s="16" customFormat="1" ht="49.5" customHeight="1">
      <c r="A6" s="12" t="s">
        <v>99</v>
      </c>
      <c r="B6" s="12" t="s">
        <v>100</v>
      </c>
      <c r="C6" s="12" t="s">
        <v>76</v>
      </c>
      <c r="D6" s="12" t="s">
        <v>19</v>
      </c>
      <c r="E6" s="12" t="s">
        <v>96</v>
      </c>
      <c r="F6" s="14" t="s">
        <v>2</v>
      </c>
      <c r="G6" s="12" t="s">
        <v>64</v>
      </c>
      <c r="H6" s="12" t="s">
        <v>66</v>
      </c>
      <c r="I6" s="15" t="s">
        <v>23</v>
      </c>
      <c r="J6" s="15" t="s">
        <v>95</v>
      </c>
      <c r="O6" s="12" t="s">
        <v>46</v>
      </c>
      <c r="P6" s="15" t="s">
        <v>164</v>
      </c>
    </row>
    <row r="7" spans="7:11" ht="15">
      <c r="G7" s="4"/>
      <c r="I7" s="3"/>
      <c r="K7" s="4"/>
    </row>
    <row r="8" spans="1:16" s="11" customFormat="1" ht="14.25" customHeight="1">
      <c r="A8" s="11">
        <v>1</v>
      </c>
      <c r="B8" s="11">
        <v>1</v>
      </c>
      <c r="D8" s="5" t="s">
        <v>15</v>
      </c>
      <c r="E8" s="30">
        <v>1</v>
      </c>
      <c r="F8" s="11" t="s">
        <v>105</v>
      </c>
      <c r="G8" s="9" t="s">
        <v>38</v>
      </c>
      <c r="H8" s="9" t="s">
        <v>80</v>
      </c>
      <c r="I8" s="9">
        <v>3</v>
      </c>
      <c r="J8" s="9">
        <v>1</v>
      </c>
      <c r="K8" s="47">
        <v>69</v>
      </c>
      <c r="L8" s="48">
        <v>85</v>
      </c>
      <c r="M8" s="48">
        <v>105</v>
      </c>
      <c r="N8" s="137">
        <f aca="true" t="shared" si="0" ref="N8:N21">SUM(L8:M8)</f>
        <v>190</v>
      </c>
      <c r="O8" s="146">
        <v>1.2852</v>
      </c>
      <c r="P8" s="50">
        <f aca="true" t="shared" si="1" ref="P8:P40">SUM(N8*O8)</f>
        <v>244.188</v>
      </c>
    </row>
    <row r="9" spans="1:24" s="17" customFormat="1" ht="14.25" customHeight="1">
      <c r="A9" s="2">
        <v>2</v>
      </c>
      <c r="B9" s="2">
        <v>2</v>
      </c>
      <c r="C9" s="2"/>
      <c r="D9" s="5" t="s">
        <v>11</v>
      </c>
      <c r="E9" s="30">
        <v>1</v>
      </c>
      <c r="F9" s="76" t="s">
        <v>161</v>
      </c>
      <c r="G9" s="9" t="s">
        <v>38</v>
      </c>
      <c r="H9" s="9" t="s">
        <v>80</v>
      </c>
      <c r="I9" s="1">
        <v>1</v>
      </c>
      <c r="J9" s="77">
        <v>2</v>
      </c>
      <c r="K9" s="78">
        <v>92.1</v>
      </c>
      <c r="L9" s="34">
        <v>75</v>
      </c>
      <c r="M9" s="34">
        <v>90</v>
      </c>
      <c r="N9" s="137">
        <f t="shared" si="0"/>
        <v>165</v>
      </c>
      <c r="O9" s="147">
        <v>1.0656</v>
      </c>
      <c r="P9" s="50">
        <f t="shared" si="1"/>
        <v>175.824</v>
      </c>
      <c r="Q9" s="2"/>
      <c r="R9" s="2"/>
      <c r="S9" s="2"/>
      <c r="T9" s="2"/>
      <c r="U9" s="2"/>
      <c r="V9" s="2"/>
      <c r="W9" s="2"/>
      <c r="X9" s="2"/>
    </row>
    <row r="10" spans="1:24" s="11" customFormat="1" ht="14.25" customHeight="1">
      <c r="A10" s="2">
        <v>3</v>
      </c>
      <c r="B10" s="2">
        <v>3</v>
      </c>
      <c r="C10" s="2"/>
      <c r="D10" s="5" t="s">
        <v>11</v>
      </c>
      <c r="E10" s="30">
        <v>2</v>
      </c>
      <c r="F10" s="76" t="s">
        <v>160</v>
      </c>
      <c r="G10" s="1" t="s">
        <v>38</v>
      </c>
      <c r="H10" s="1"/>
      <c r="I10" s="1" t="s">
        <v>70</v>
      </c>
      <c r="J10" s="32" t="s">
        <v>131</v>
      </c>
      <c r="K10" s="78">
        <v>91</v>
      </c>
      <c r="L10" s="34">
        <v>60</v>
      </c>
      <c r="M10" s="34">
        <v>90</v>
      </c>
      <c r="N10" s="80">
        <f t="shared" si="0"/>
        <v>150</v>
      </c>
      <c r="O10" s="147">
        <v>1.0713</v>
      </c>
      <c r="P10" s="50">
        <f t="shared" si="1"/>
        <v>160.695</v>
      </c>
      <c r="Q10" s="2"/>
      <c r="R10" s="2"/>
      <c r="S10" s="2"/>
      <c r="T10" s="2"/>
      <c r="U10" s="2"/>
      <c r="V10" s="2"/>
      <c r="W10" s="2"/>
      <c r="X10" s="2"/>
    </row>
    <row r="11" spans="1:24" s="17" customFormat="1" ht="15.75">
      <c r="A11" s="11">
        <v>4</v>
      </c>
      <c r="B11" s="11">
        <v>4</v>
      </c>
      <c r="C11" s="11"/>
      <c r="D11" s="5" t="s">
        <v>15</v>
      </c>
      <c r="E11" s="30">
        <v>4</v>
      </c>
      <c r="F11" s="11" t="s">
        <v>127</v>
      </c>
      <c r="G11" s="9" t="s">
        <v>38</v>
      </c>
      <c r="H11" s="9" t="s">
        <v>80</v>
      </c>
      <c r="I11" s="9">
        <v>1</v>
      </c>
      <c r="J11" s="9">
        <v>2</v>
      </c>
      <c r="K11" s="47">
        <v>68</v>
      </c>
      <c r="L11" s="48">
        <v>50</v>
      </c>
      <c r="M11" s="48">
        <v>70</v>
      </c>
      <c r="N11" s="80">
        <f t="shared" si="0"/>
        <v>120</v>
      </c>
      <c r="O11" s="146">
        <v>1.3017</v>
      </c>
      <c r="P11" s="50">
        <f t="shared" si="1"/>
        <v>156.204</v>
      </c>
      <c r="Q11" s="11"/>
      <c r="R11" s="11"/>
      <c r="S11" s="11"/>
      <c r="T11" s="11"/>
      <c r="U11" s="11"/>
      <c r="V11" s="11"/>
      <c r="W11" s="11"/>
      <c r="X11" s="11"/>
    </row>
    <row r="12" spans="1:24" s="11" customFormat="1" ht="15.75">
      <c r="A12" s="2">
        <v>5</v>
      </c>
      <c r="B12" s="2">
        <v>5</v>
      </c>
      <c r="C12" s="2"/>
      <c r="D12" s="5" t="s">
        <v>11</v>
      </c>
      <c r="E12" s="30">
        <v>4</v>
      </c>
      <c r="F12" s="76" t="s">
        <v>159</v>
      </c>
      <c r="G12" s="1" t="s">
        <v>38</v>
      </c>
      <c r="H12" s="1" t="s">
        <v>80</v>
      </c>
      <c r="I12" s="1">
        <v>3</v>
      </c>
      <c r="J12" s="32" t="s">
        <v>131</v>
      </c>
      <c r="K12" s="78">
        <v>89.3</v>
      </c>
      <c r="L12" s="34">
        <v>60</v>
      </c>
      <c r="M12" s="34">
        <v>81</v>
      </c>
      <c r="N12" s="80">
        <f t="shared" si="0"/>
        <v>141</v>
      </c>
      <c r="O12" s="147">
        <v>1.0808</v>
      </c>
      <c r="P12" s="50">
        <f t="shared" si="1"/>
        <v>152.3928</v>
      </c>
      <c r="Q12" s="2"/>
      <c r="R12" s="2"/>
      <c r="S12" s="2"/>
      <c r="T12" s="2"/>
      <c r="U12" s="2"/>
      <c r="V12" s="2"/>
      <c r="W12" s="2"/>
      <c r="X12" s="2"/>
    </row>
    <row r="13" spans="1:16" s="11" customFormat="1" ht="15.75">
      <c r="A13" s="2">
        <v>6</v>
      </c>
      <c r="B13" s="2">
        <v>6</v>
      </c>
      <c r="C13" s="2"/>
      <c r="D13" s="5" t="s">
        <v>15</v>
      </c>
      <c r="E13" s="30">
        <v>5</v>
      </c>
      <c r="F13" s="11" t="s">
        <v>128</v>
      </c>
      <c r="G13" s="9" t="s">
        <v>38</v>
      </c>
      <c r="H13" s="9" t="s">
        <v>80</v>
      </c>
      <c r="I13" s="9">
        <v>2</v>
      </c>
      <c r="J13" s="9">
        <v>2</v>
      </c>
      <c r="K13" s="47">
        <v>68.8</v>
      </c>
      <c r="L13" s="48">
        <v>50</v>
      </c>
      <c r="M13" s="48">
        <v>65</v>
      </c>
      <c r="N13" s="80">
        <f t="shared" si="0"/>
        <v>115</v>
      </c>
      <c r="O13" s="146">
        <v>1.2884</v>
      </c>
      <c r="P13" s="50">
        <f t="shared" si="1"/>
        <v>148.166</v>
      </c>
    </row>
    <row r="14" spans="1:16" s="11" customFormat="1" ht="15.75">
      <c r="A14" s="11">
        <v>7</v>
      </c>
      <c r="B14" s="11">
        <v>1</v>
      </c>
      <c r="D14" s="5" t="s">
        <v>9</v>
      </c>
      <c r="E14" s="30">
        <v>3</v>
      </c>
      <c r="F14" s="76" t="s">
        <v>133</v>
      </c>
      <c r="G14" s="1" t="s">
        <v>12</v>
      </c>
      <c r="H14" s="1" t="s">
        <v>90</v>
      </c>
      <c r="I14" s="1">
        <v>1</v>
      </c>
      <c r="J14" s="77">
        <v>9</v>
      </c>
      <c r="K14" s="78">
        <v>82.5</v>
      </c>
      <c r="L14" s="34">
        <v>57</v>
      </c>
      <c r="M14" s="34">
        <v>88</v>
      </c>
      <c r="N14" s="137">
        <f t="shared" si="0"/>
        <v>145</v>
      </c>
      <c r="O14" s="146">
        <v>1.1279</v>
      </c>
      <c r="P14" s="152">
        <f t="shared" si="1"/>
        <v>163.54549999999998</v>
      </c>
    </row>
    <row r="15" spans="1:24" s="17" customFormat="1" ht="15.75">
      <c r="A15" s="2">
        <v>8</v>
      </c>
      <c r="B15" s="2">
        <v>2</v>
      </c>
      <c r="C15" s="2"/>
      <c r="D15" s="5" t="s">
        <v>16</v>
      </c>
      <c r="E15" s="30">
        <v>3</v>
      </c>
      <c r="F15" s="76" t="s">
        <v>132</v>
      </c>
      <c r="G15" s="1" t="s">
        <v>12</v>
      </c>
      <c r="H15" s="1" t="s">
        <v>90</v>
      </c>
      <c r="I15" s="1">
        <v>1</v>
      </c>
      <c r="J15" s="77">
        <v>9</v>
      </c>
      <c r="K15" s="78">
        <v>100.5</v>
      </c>
      <c r="L15" s="34">
        <v>63</v>
      </c>
      <c r="M15" s="34">
        <v>90</v>
      </c>
      <c r="N15" s="80">
        <f t="shared" si="0"/>
        <v>153</v>
      </c>
      <c r="O15" s="146">
        <v>1.0318</v>
      </c>
      <c r="P15" s="50">
        <f t="shared" si="1"/>
        <v>157.8654</v>
      </c>
      <c r="Q15" s="11"/>
      <c r="R15" s="11"/>
      <c r="S15" s="11"/>
      <c r="T15" s="11"/>
      <c r="U15" s="11"/>
      <c r="V15" s="11"/>
      <c r="W15" s="11"/>
      <c r="X15" s="11"/>
    </row>
    <row r="16" spans="1:16" s="11" customFormat="1" ht="15.75">
      <c r="A16" s="2">
        <v>9</v>
      </c>
      <c r="B16" s="2">
        <v>3</v>
      </c>
      <c r="C16" s="2"/>
      <c r="D16" s="5" t="s">
        <v>74</v>
      </c>
      <c r="E16" s="30">
        <v>1</v>
      </c>
      <c r="F16" s="11" t="s">
        <v>102</v>
      </c>
      <c r="G16" s="9" t="s">
        <v>12</v>
      </c>
      <c r="H16" s="9" t="s">
        <v>90</v>
      </c>
      <c r="I16" s="9">
        <v>2</v>
      </c>
      <c r="J16" s="9">
        <v>7</v>
      </c>
      <c r="K16" s="47">
        <v>53.3</v>
      </c>
      <c r="L16" s="48">
        <v>36</v>
      </c>
      <c r="M16" s="48">
        <v>51</v>
      </c>
      <c r="N16" s="137">
        <f t="shared" si="0"/>
        <v>87</v>
      </c>
      <c r="O16" s="146">
        <v>1.6875</v>
      </c>
      <c r="P16" s="50">
        <f t="shared" si="1"/>
        <v>146.8125</v>
      </c>
    </row>
    <row r="17" spans="1:24" s="17" customFormat="1" ht="15.75">
      <c r="A17" s="11">
        <v>10</v>
      </c>
      <c r="B17" s="11">
        <v>1</v>
      </c>
      <c r="C17" s="11"/>
      <c r="D17" s="5" t="s">
        <v>14</v>
      </c>
      <c r="E17" s="30">
        <v>2</v>
      </c>
      <c r="F17" s="76" t="s">
        <v>136</v>
      </c>
      <c r="G17" s="1" t="s">
        <v>103</v>
      </c>
      <c r="H17" s="1" t="s">
        <v>138</v>
      </c>
      <c r="I17" s="1">
        <v>1</v>
      </c>
      <c r="J17" s="77">
        <v>1</v>
      </c>
      <c r="K17" s="78">
        <v>76.2</v>
      </c>
      <c r="L17" s="34">
        <v>62</v>
      </c>
      <c r="M17" s="34">
        <v>70</v>
      </c>
      <c r="N17" s="137">
        <f t="shared" si="0"/>
        <v>132</v>
      </c>
      <c r="O17" s="147">
        <v>1.1883</v>
      </c>
      <c r="P17" s="50">
        <f t="shared" si="1"/>
        <v>156.85559999999998</v>
      </c>
      <c r="Q17" s="2"/>
      <c r="R17" s="2"/>
      <c r="S17" s="2"/>
      <c r="T17" s="2"/>
      <c r="U17" s="2"/>
      <c r="V17" s="2"/>
      <c r="W17" s="2"/>
      <c r="X17" s="2"/>
    </row>
    <row r="18" spans="1:24" s="11" customFormat="1" ht="14.25" customHeight="1">
      <c r="A18" s="2">
        <v>11</v>
      </c>
      <c r="B18" s="2">
        <v>2</v>
      </c>
      <c r="C18" s="2"/>
      <c r="D18" s="5" t="s">
        <v>11</v>
      </c>
      <c r="E18" s="30">
        <v>5</v>
      </c>
      <c r="F18" s="76" t="s">
        <v>134</v>
      </c>
      <c r="G18" s="1" t="s">
        <v>103</v>
      </c>
      <c r="H18" s="1" t="s">
        <v>137</v>
      </c>
      <c r="I18" s="1">
        <v>2</v>
      </c>
      <c r="J18" s="77">
        <v>1</v>
      </c>
      <c r="K18" s="78">
        <v>86.6</v>
      </c>
      <c r="L18" s="34">
        <v>55</v>
      </c>
      <c r="M18" s="34">
        <v>82</v>
      </c>
      <c r="N18" s="80">
        <f t="shared" si="0"/>
        <v>137</v>
      </c>
      <c r="O18" s="147">
        <v>1.0976</v>
      </c>
      <c r="P18" s="50">
        <f t="shared" si="1"/>
        <v>150.3712</v>
      </c>
      <c r="Q18" s="2"/>
      <c r="R18" s="2"/>
      <c r="S18" s="2"/>
      <c r="T18" s="2"/>
      <c r="U18" s="2"/>
      <c r="V18" s="2"/>
      <c r="W18" s="2"/>
      <c r="X18" s="2"/>
    </row>
    <row r="19" spans="1:16" s="2" customFormat="1" ht="14.25" customHeight="1">
      <c r="A19" s="2">
        <v>12</v>
      </c>
      <c r="B19" s="2">
        <v>3</v>
      </c>
      <c r="D19" s="5" t="s">
        <v>14</v>
      </c>
      <c r="E19" s="30">
        <v>4</v>
      </c>
      <c r="F19" s="76" t="s">
        <v>135</v>
      </c>
      <c r="G19" s="1" t="s">
        <v>103</v>
      </c>
      <c r="H19" s="1" t="s">
        <v>137</v>
      </c>
      <c r="I19" s="1">
        <v>2</v>
      </c>
      <c r="J19" s="77">
        <v>2</v>
      </c>
      <c r="K19" s="78">
        <v>76</v>
      </c>
      <c r="L19" s="34">
        <v>47</v>
      </c>
      <c r="M19" s="34">
        <v>52</v>
      </c>
      <c r="N19" s="137">
        <f t="shared" si="0"/>
        <v>99</v>
      </c>
      <c r="O19" s="147">
        <v>1.1906</v>
      </c>
      <c r="P19" s="50">
        <f t="shared" si="1"/>
        <v>117.86940000000001</v>
      </c>
    </row>
    <row r="20" spans="1:24" s="2" customFormat="1" ht="14.25" customHeight="1">
      <c r="A20" s="11">
        <v>13</v>
      </c>
      <c r="B20" s="11">
        <v>2</v>
      </c>
      <c r="C20" s="11"/>
      <c r="D20" s="5" t="s">
        <v>15</v>
      </c>
      <c r="E20" s="30">
        <v>2</v>
      </c>
      <c r="F20" s="11" t="s">
        <v>110</v>
      </c>
      <c r="G20" s="9" t="s">
        <v>163</v>
      </c>
      <c r="H20" s="9" t="s">
        <v>111</v>
      </c>
      <c r="I20" s="9">
        <v>2</v>
      </c>
      <c r="J20" s="9">
        <v>1</v>
      </c>
      <c r="K20" s="47">
        <v>69</v>
      </c>
      <c r="L20" s="48">
        <v>73</v>
      </c>
      <c r="M20" s="48">
        <v>92</v>
      </c>
      <c r="N20" s="80">
        <f t="shared" si="0"/>
        <v>165</v>
      </c>
      <c r="O20" s="146">
        <v>1.2852</v>
      </c>
      <c r="P20" s="50">
        <f t="shared" si="1"/>
        <v>212.058</v>
      </c>
      <c r="Q20" s="11"/>
      <c r="R20" s="11"/>
      <c r="S20" s="11"/>
      <c r="T20" s="11"/>
      <c r="U20" s="11"/>
      <c r="V20" s="11"/>
      <c r="W20" s="11"/>
      <c r="X20" s="11"/>
    </row>
    <row r="21" spans="1:24" s="2" customFormat="1" ht="14.25" customHeight="1">
      <c r="A21" s="2">
        <v>14</v>
      </c>
      <c r="B21" s="11">
        <v>1</v>
      </c>
      <c r="C21" s="11"/>
      <c r="D21" s="5" t="s">
        <v>75</v>
      </c>
      <c r="E21" s="30">
        <v>1</v>
      </c>
      <c r="F21" s="11" t="s">
        <v>120</v>
      </c>
      <c r="G21" s="9" t="s">
        <v>163</v>
      </c>
      <c r="H21" s="9"/>
      <c r="I21" s="9">
        <v>1</v>
      </c>
      <c r="J21" s="133"/>
      <c r="K21" s="47">
        <v>58.8</v>
      </c>
      <c r="L21" s="48">
        <v>25</v>
      </c>
      <c r="M21" s="48">
        <v>34</v>
      </c>
      <c r="N21" s="137">
        <f t="shared" si="0"/>
        <v>59</v>
      </c>
      <c r="O21" s="146">
        <v>1.6671</v>
      </c>
      <c r="P21" s="50">
        <f t="shared" si="1"/>
        <v>98.3589</v>
      </c>
      <c r="Q21" s="11"/>
      <c r="R21" s="11"/>
      <c r="S21" s="11"/>
      <c r="T21" s="11"/>
      <c r="U21" s="11"/>
      <c r="V21" s="11"/>
      <c r="W21" s="11"/>
      <c r="X21" s="11"/>
    </row>
    <row r="22" spans="1:24" s="11" customFormat="1" ht="14.25" customHeight="1">
      <c r="A22" s="2">
        <v>15</v>
      </c>
      <c r="B22" s="11">
        <v>7</v>
      </c>
      <c r="D22" s="5" t="s">
        <v>14</v>
      </c>
      <c r="E22" s="30">
        <v>8</v>
      </c>
      <c r="F22" s="76" t="s">
        <v>148</v>
      </c>
      <c r="G22" s="9" t="s">
        <v>1</v>
      </c>
      <c r="H22" s="1" t="s">
        <v>81</v>
      </c>
      <c r="I22" s="1">
        <v>3</v>
      </c>
      <c r="J22" s="32" t="s">
        <v>131</v>
      </c>
      <c r="K22" s="78">
        <v>77</v>
      </c>
      <c r="L22" s="34">
        <v>40</v>
      </c>
      <c r="M22" s="34">
        <v>75</v>
      </c>
      <c r="N22" s="80">
        <f>SUM(L17:M17)</f>
        <v>132</v>
      </c>
      <c r="O22" s="147">
        <v>1.1796</v>
      </c>
      <c r="P22" s="50">
        <f t="shared" si="1"/>
        <v>155.7072</v>
      </c>
      <c r="Q22" s="2"/>
      <c r="R22" s="2"/>
      <c r="S22" s="2"/>
      <c r="T22" s="2"/>
      <c r="U22" s="2"/>
      <c r="V22" s="2"/>
      <c r="W22" s="2"/>
      <c r="X22" s="2"/>
    </row>
    <row r="23" spans="1:24" s="11" customFormat="1" ht="14.25" customHeight="1">
      <c r="A23" s="11">
        <v>16</v>
      </c>
      <c r="B23" s="11">
        <v>1</v>
      </c>
      <c r="D23" s="5" t="s">
        <v>9</v>
      </c>
      <c r="E23" s="30">
        <v>2</v>
      </c>
      <c r="F23" s="76" t="s">
        <v>158</v>
      </c>
      <c r="G23" s="1" t="s">
        <v>1</v>
      </c>
      <c r="H23" s="1" t="s">
        <v>83</v>
      </c>
      <c r="I23" s="1">
        <v>3</v>
      </c>
      <c r="J23" s="32" t="s">
        <v>145</v>
      </c>
      <c r="K23" s="78">
        <v>78.6</v>
      </c>
      <c r="L23" s="34">
        <v>65</v>
      </c>
      <c r="M23" s="34">
        <v>87</v>
      </c>
      <c r="N23" s="80">
        <f>SUM(L23:M23)</f>
        <v>152</v>
      </c>
      <c r="O23" s="147">
        <v>1.1631</v>
      </c>
      <c r="P23" s="50">
        <f t="shared" si="1"/>
        <v>176.7912</v>
      </c>
      <c r="Q23" s="2"/>
      <c r="R23" s="2"/>
      <c r="S23" s="2"/>
      <c r="T23" s="2"/>
      <c r="U23" s="2"/>
      <c r="V23" s="2"/>
      <c r="W23" s="2"/>
      <c r="X23" s="2"/>
    </row>
    <row r="24" spans="1:16" s="11" customFormat="1" ht="15.75">
      <c r="A24" s="2">
        <v>17</v>
      </c>
      <c r="B24" s="2">
        <v>2</v>
      </c>
      <c r="C24" s="2"/>
      <c r="D24" s="5" t="s">
        <v>10</v>
      </c>
      <c r="E24" s="30">
        <v>1</v>
      </c>
      <c r="F24" s="8" t="s">
        <v>125</v>
      </c>
      <c r="G24" s="9" t="s">
        <v>1</v>
      </c>
      <c r="H24" s="9" t="s">
        <v>81</v>
      </c>
      <c r="I24" s="9">
        <v>3</v>
      </c>
      <c r="J24" s="10">
        <v>3</v>
      </c>
      <c r="K24" s="47">
        <v>61.4</v>
      </c>
      <c r="L24" s="48">
        <v>52</v>
      </c>
      <c r="M24" s="48">
        <v>69</v>
      </c>
      <c r="N24" s="137">
        <f>SUM(L24:M24)</f>
        <v>121</v>
      </c>
      <c r="O24" s="146">
        <v>1.4356</v>
      </c>
      <c r="P24" s="152">
        <f t="shared" si="1"/>
        <v>173.70759999999999</v>
      </c>
    </row>
    <row r="25" spans="1:24" s="11" customFormat="1" ht="15.75">
      <c r="A25" s="2">
        <v>18</v>
      </c>
      <c r="B25" s="2">
        <v>3</v>
      </c>
      <c r="C25" s="2"/>
      <c r="D25" s="5" t="s">
        <v>9</v>
      </c>
      <c r="E25" s="30">
        <v>1</v>
      </c>
      <c r="F25" s="76" t="s">
        <v>146</v>
      </c>
      <c r="G25" s="9" t="s">
        <v>1</v>
      </c>
      <c r="H25" s="9" t="s">
        <v>107</v>
      </c>
      <c r="I25" s="1">
        <v>1</v>
      </c>
      <c r="J25" s="32" t="s">
        <v>139</v>
      </c>
      <c r="K25" s="78">
        <v>85</v>
      </c>
      <c r="L25" s="34">
        <v>67</v>
      </c>
      <c r="M25" s="34">
        <v>85</v>
      </c>
      <c r="N25" s="137">
        <f>SUM(L25:M25)</f>
        <v>152</v>
      </c>
      <c r="O25" s="147">
        <v>1.1087</v>
      </c>
      <c r="P25" s="50">
        <f t="shared" si="1"/>
        <v>168.5224</v>
      </c>
      <c r="Q25" s="2"/>
      <c r="R25" s="2"/>
      <c r="S25" s="2"/>
      <c r="T25" s="2"/>
      <c r="U25" s="2"/>
      <c r="V25" s="2"/>
      <c r="W25" s="2"/>
      <c r="X25" s="2"/>
    </row>
    <row r="26" spans="1:24" s="11" customFormat="1" ht="15.75">
      <c r="A26" s="11">
        <v>19</v>
      </c>
      <c r="B26" s="11">
        <v>10</v>
      </c>
      <c r="D26" s="5" t="s">
        <v>11</v>
      </c>
      <c r="E26" s="30">
        <v>7</v>
      </c>
      <c r="F26" s="76" t="s">
        <v>149</v>
      </c>
      <c r="G26" s="9" t="s">
        <v>1</v>
      </c>
      <c r="H26" s="1" t="s">
        <v>83</v>
      </c>
      <c r="I26" s="1">
        <v>3</v>
      </c>
      <c r="J26" s="32" t="s">
        <v>145</v>
      </c>
      <c r="K26" s="78">
        <v>86.3</v>
      </c>
      <c r="L26" s="34">
        <v>60</v>
      </c>
      <c r="M26" s="34">
        <v>77</v>
      </c>
      <c r="N26" s="137">
        <f>SUM(L40:M40)</f>
        <v>87</v>
      </c>
      <c r="O26" s="147">
        <v>1.0996</v>
      </c>
      <c r="P26" s="50">
        <f t="shared" si="1"/>
        <v>95.6652</v>
      </c>
      <c r="Q26" s="2"/>
      <c r="R26" s="2"/>
      <c r="S26" s="2"/>
      <c r="T26" s="2"/>
      <c r="U26" s="2"/>
      <c r="V26" s="2"/>
      <c r="W26" s="2"/>
      <c r="X26" s="2"/>
    </row>
    <row r="27" spans="1:16" s="11" customFormat="1" ht="14.25" customHeight="1">
      <c r="A27" s="2">
        <v>20</v>
      </c>
      <c r="B27" s="11">
        <v>4</v>
      </c>
      <c r="D27" s="5" t="s">
        <v>16</v>
      </c>
      <c r="E27" s="30">
        <v>2</v>
      </c>
      <c r="F27" s="11" t="s">
        <v>106</v>
      </c>
      <c r="G27" s="9" t="s">
        <v>1</v>
      </c>
      <c r="H27" s="9" t="s">
        <v>107</v>
      </c>
      <c r="I27" s="9">
        <v>2</v>
      </c>
      <c r="J27" s="9">
        <v>3</v>
      </c>
      <c r="K27" s="47">
        <v>99.6</v>
      </c>
      <c r="L27" s="48">
        <v>70</v>
      </c>
      <c r="M27" s="48">
        <v>90</v>
      </c>
      <c r="N27" s="137">
        <f aca="true" t="shared" si="2" ref="N27:N40">SUM(L27:M27)</f>
        <v>160</v>
      </c>
      <c r="O27" s="146">
        <v>1.0347</v>
      </c>
      <c r="P27" s="50">
        <f t="shared" si="1"/>
        <v>165.552</v>
      </c>
    </row>
    <row r="28" spans="1:24" s="2" customFormat="1" ht="14.25" customHeight="1">
      <c r="A28" s="2">
        <v>21</v>
      </c>
      <c r="B28" s="2">
        <v>5</v>
      </c>
      <c r="D28" s="5" t="s">
        <v>10</v>
      </c>
      <c r="E28" s="30">
        <v>2</v>
      </c>
      <c r="F28" s="8" t="s">
        <v>82</v>
      </c>
      <c r="G28" s="9" t="s">
        <v>1</v>
      </c>
      <c r="H28" s="9" t="s">
        <v>81</v>
      </c>
      <c r="I28" s="9">
        <v>5</v>
      </c>
      <c r="J28" s="10">
        <v>1</v>
      </c>
      <c r="K28" s="47">
        <v>61</v>
      </c>
      <c r="L28" s="48">
        <v>49</v>
      </c>
      <c r="M28" s="48">
        <v>65</v>
      </c>
      <c r="N28" s="80">
        <f t="shared" si="2"/>
        <v>114</v>
      </c>
      <c r="O28" s="146">
        <v>1.4456</v>
      </c>
      <c r="P28" s="50">
        <f t="shared" si="1"/>
        <v>164.7984</v>
      </c>
      <c r="Q28" s="11"/>
      <c r="R28" s="11"/>
      <c r="S28" s="11"/>
      <c r="T28" s="11"/>
      <c r="U28" s="11"/>
      <c r="V28" s="11"/>
      <c r="W28" s="11"/>
      <c r="X28" s="11"/>
    </row>
    <row r="29" spans="1:24" s="11" customFormat="1" ht="14.25" customHeight="1">
      <c r="A29" s="11">
        <v>22</v>
      </c>
      <c r="B29" s="2">
        <v>6</v>
      </c>
      <c r="C29" s="2"/>
      <c r="D29" s="5" t="s">
        <v>9</v>
      </c>
      <c r="E29" s="30">
        <v>5</v>
      </c>
      <c r="F29" s="11" t="s">
        <v>109</v>
      </c>
      <c r="G29" s="9" t="s">
        <v>1</v>
      </c>
      <c r="H29" s="9" t="s">
        <v>81</v>
      </c>
      <c r="I29" s="9">
        <v>3</v>
      </c>
      <c r="J29" s="9">
        <v>1</v>
      </c>
      <c r="K29" s="47">
        <v>79</v>
      </c>
      <c r="L29" s="48">
        <v>50</v>
      </c>
      <c r="M29" s="48">
        <v>75</v>
      </c>
      <c r="N29" s="80">
        <f t="shared" si="2"/>
        <v>125</v>
      </c>
      <c r="O29" s="147">
        <v>1.1591</v>
      </c>
      <c r="P29" s="50">
        <f t="shared" si="1"/>
        <v>144.8875</v>
      </c>
      <c r="Q29" s="2"/>
      <c r="R29" s="2"/>
      <c r="S29" s="2"/>
      <c r="T29" s="2"/>
      <c r="U29" s="2"/>
      <c r="V29" s="2"/>
      <c r="W29" s="2"/>
      <c r="X29" s="2"/>
    </row>
    <row r="30" spans="1:24" s="11" customFormat="1" ht="14.25" customHeight="1">
      <c r="A30" s="2">
        <v>23</v>
      </c>
      <c r="B30" s="2">
        <v>8</v>
      </c>
      <c r="C30" s="2"/>
      <c r="D30" s="5" t="s">
        <v>14</v>
      </c>
      <c r="E30" s="30">
        <v>6</v>
      </c>
      <c r="F30" s="76" t="s">
        <v>108</v>
      </c>
      <c r="G30" s="9" t="s">
        <v>1</v>
      </c>
      <c r="H30" s="1" t="s">
        <v>81</v>
      </c>
      <c r="I30" s="1">
        <v>4</v>
      </c>
      <c r="J30" s="32" t="s">
        <v>139</v>
      </c>
      <c r="K30" s="78">
        <v>70.4</v>
      </c>
      <c r="L30" s="34">
        <v>40</v>
      </c>
      <c r="M30" s="34">
        <v>50</v>
      </c>
      <c r="N30" s="80">
        <f t="shared" si="2"/>
        <v>90</v>
      </c>
      <c r="O30" s="147">
        <v>1.2635</v>
      </c>
      <c r="P30" s="50">
        <f t="shared" si="1"/>
        <v>113.715</v>
      </c>
      <c r="Q30" s="2"/>
      <c r="R30" s="2"/>
      <c r="S30" s="2"/>
      <c r="T30" s="2"/>
      <c r="U30" s="2"/>
      <c r="V30" s="2"/>
      <c r="W30" s="2"/>
      <c r="X30" s="2"/>
    </row>
    <row r="31" spans="1:24" s="11" customFormat="1" ht="14.25" customHeight="1">
      <c r="A31" s="2">
        <v>24</v>
      </c>
      <c r="B31" s="2">
        <v>9</v>
      </c>
      <c r="C31" s="2"/>
      <c r="D31" s="5" t="s">
        <v>14</v>
      </c>
      <c r="E31" s="30">
        <v>5</v>
      </c>
      <c r="F31" s="76" t="s">
        <v>147</v>
      </c>
      <c r="G31" s="9" t="s">
        <v>1</v>
      </c>
      <c r="H31" s="9" t="s">
        <v>107</v>
      </c>
      <c r="I31" s="1">
        <v>1</v>
      </c>
      <c r="J31" s="32" t="s">
        <v>139</v>
      </c>
      <c r="K31" s="78">
        <v>73.1</v>
      </c>
      <c r="L31" s="34">
        <v>40</v>
      </c>
      <c r="M31" s="34">
        <v>50</v>
      </c>
      <c r="N31" s="137">
        <f t="shared" si="2"/>
        <v>90</v>
      </c>
      <c r="O31" s="147">
        <v>1.2257</v>
      </c>
      <c r="P31" s="50">
        <f t="shared" si="1"/>
        <v>110.313</v>
      </c>
      <c r="Q31" s="2"/>
      <c r="R31" s="2"/>
      <c r="S31" s="2"/>
      <c r="T31" s="2"/>
      <c r="U31" s="2"/>
      <c r="V31" s="2"/>
      <c r="W31" s="2"/>
      <c r="X31" s="2"/>
    </row>
    <row r="32" spans="1:24" s="11" customFormat="1" ht="14.25" customHeight="1">
      <c r="A32" s="11">
        <v>25</v>
      </c>
      <c r="B32" s="11">
        <v>1</v>
      </c>
      <c r="D32" s="5" t="s">
        <v>14</v>
      </c>
      <c r="E32" s="30">
        <v>1</v>
      </c>
      <c r="F32" s="76" t="s">
        <v>156</v>
      </c>
      <c r="G32" s="9" t="s">
        <v>71</v>
      </c>
      <c r="H32" s="1"/>
      <c r="I32" s="1">
        <v>3</v>
      </c>
      <c r="J32" s="32" t="s">
        <v>142</v>
      </c>
      <c r="K32" s="78">
        <v>76.1</v>
      </c>
      <c r="L32" s="34">
        <v>70</v>
      </c>
      <c r="M32" s="34">
        <v>92</v>
      </c>
      <c r="N32" s="80">
        <f t="shared" si="2"/>
        <v>162</v>
      </c>
      <c r="O32" s="147">
        <v>1.1894</v>
      </c>
      <c r="P32" s="50">
        <f t="shared" si="1"/>
        <v>192.68280000000001</v>
      </c>
      <c r="Q32" s="2"/>
      <c r="R32" s="2"/>
      <c r="S32" s="2"/>
      <c r="T32" s="2"/>
      <c r="U32" s="2"/>
      <c r="V32" s="2"/>
      <c r="W32" s="2"/>
      <c r="X32" s="2"/>
    </row>
    <row r="33" spans="1:16" s="11" customFormat="1" ht="15.75">
      <c r="A33" s="2">
        <v>26</v>
      </c>
      <c r="B33" s="2">
        <v>2</v>
      </c>
      <c r="C33" s="2"/>
      <c r="D33" s="5" t="s">
        <v>73</v>
      </c>
      <c r="E33" s="30">
        <v>1</v>
      </c>
      <c r="F33" s="11" t="s">
        <v>85</v>
      </c>
      <c r="G33" s="9" t="s">
        <v>71</v>
      </c>
      <c r="H33" s="9" t="s">
        <v>84</v>
      </c>
      <c r="I33" s="9">
        <v>4</v>
      </c>
      <c r="J33" s="9">
        <v>4</v>
      </c>
      <c r="K33" s="47">
        <v>51</v>
      </c>
      <c r="L33" s="48">
        <v>32</v>
      </c>
      <c r="M33" s="48">
        <v>47</v>
      </c>
      <c r="N33" s="137">
        <f t="shared" si="2"/>
        <v>79</v>
      </c>
      <c r="O33" s="146">
        <v>1.7854</v>
      </c>
      <c r="P33" s="152">
        <f t="shared" si="1"/>
        <v>141.0466</v>
      </c>
    </row>
    <row r="34" spans="1:16" s="2" customFormat="1" ht="14.25" customHeight="1">
      <c r="A34" s="2">
        <v>27</v>
      </c>
      <c r="B34" s="11">
        <v>1</v>
      </c>
      <c r="C34" s="11"/>
      <c r="D34" s="5" t="s">
        <v>16</v>
      </c>
      <c r="E34" s="30">
        <v>1</v>
      </c>
      <c r="F34" s="8" t="s">
        <v>104</v>
      </c>
      <c r="G34" s="9" t="s">
        <v>67</v>
      </c>
      <c r="H34" s="135" t="s">
        <v>141</v>
      </c>
      <c r="I34" s="9" t="s">
        <v>101</v>
      </c>
      <c r="J34" s="10"/>
      <c r="K34" s="47">
        <v>105</v>
      </c>
      <c r="L34" s="48">
        <v>101</v>
      </c>
      <c r="M34" s="48">
        <v>130</v>
      </c>
      <c r="N34" s="137">
        <f t="shared" si="2"/>
        <v>231</v>
      </c>
      <c r="O34" s="147">
        <v>1.0195</v>
      </c>
      <c r="P34" s="50">
        <f t="shared" si="1"/>
        <v>235.5045</v>
      </c>
    </row>
    <row r="35" spans="1:24" s="2" customFormat="1" ht="14.25" customHeight="1">
      <c r="A35" s="11">
        <v>28</v>
      </c>
      <c r="B35" s="2">
        <v>2</v>
      </c>
      <c r="D35" s="5" t="s">
        <v>15</v>
      </c>
      <c r="E35" s="30">
        <v>3</v>
      </c>
      <c r="F35" s="11" t="s">
        <v>126</v>
      </c>
      <c r="G35" s="9" t="s">
        <v>67</v>
      </c>
      <c r="H35" s="9"/>
      <c r="I35" s="9">
        <v>1</v>
      </c>
      <c r="J35" s="9">
        <v>4</v>
      </c>
      <c r="K35" s="47">
        <v>66.2</v>
      </c>
      <c r="L35" s="48">
        <v>65</v>
      </c>
      <c r="M35" s="48">
        <v>82</v>
      </c>
      <c r="N35" s="80">
        <f t="shared" si="2"/>
        <v>147</v>
      </c>
      <c r="O35" s="146">
        <v>1.3337</v>
      </c>
      <c r="P35" s="50">
        <f t="shared" si="1"/>
        <v>196.05390000000003</v>
      </c>
      <c r="Q35" s="11"/>
      <c r="R35" s="11"/>
      <c r="S35" s="11"/>
      <c r="T35" s="11"/>
      <c r="U35" s="11"/>
      <c r="V35" s="11"/>
      <c r="W35" s="11"/>
      <c r="X35" s="11"/>
    </row>
    <row r="36" spans="1:16" s="2" customFormat="1" ht="14.25" customHeight="1">
      <c r="A36" s="2">
        <v>29</v>
      </c>
      <c r="B36" s="2">
        <v>3</v>
      </c>
      <c r="D36" s="5" t="s">
        <v>28</v>
      </c>
      <c r="E36" s="30">
        <v>1</v>
      </c>
      <c r="F36" s="76" t="s">
        <v>162</v>
      </c>
      <c r="G36" s="9" t="s">
        <v>67</v>
      </c>
      <c r="H36" s="1" t="s">
        <v>141</v>
      </c>
      <c r="I36" s="1">
        <v>4</v>
      </c>
      <c r="J36" s="32" t="s">
        <v>142</v>
      </c>
      <c r="K36" s="78">
        <v>123</v>
      </c>
      <c r="L36" s="34">
        <v>85</v>
      </c>
      <c r="M36" s="34">
        <v>100</v>
      </c>
      <c r="N36" s="80">
        <f t="shared" si="2"/>
        <v>185</v>
      </c>
      <c r="O36" s="147">
        <v>1</v>
      </c>
      <c r="P36" s="50">
        <f t="shared" si="1"/>
        <v>185</v>
      </c>
    </row>
    <row r="37" spans="1:16" s="2" customFormat="1" ht="15.75">
      <c r="A37" s="2">
        <v>30</v>
      </c>
      <c r="B37" s="11">
        <v>4</v>
      </c>
      <c r="C37" s="11"/>
      <c r="D37" s="5" t="s">
        <v>11</v>
      </c>
      <c r="E37" s="30">
        <v>3</v>
      </c>
      <c r="F37" s="76" t="s">
        <v>143</v>
      </c>
      <c r="G37" s="9" t="s">
        <v>67</v>
      </c>
      <c r="H37" s="1" t="s">
        <v>141</v>
      </c>
      <c r="I37" s="1">
        <v>1</v>
      </c>
      <c r="J37" s="32" t="s">
        <v>139</v>
      </c>
      <c r="K37" s="78">
        <v>88.6</v>
      </c>
      <c r="L37" s="34">
        <v>70</v>
      </c>
      <c r="M37" s="34">
        <v>75</v>
      </c>
      <c r="N37" s="80">
        <f t="shared" si="2"/>
        <v>145</v>
      </c>
      <c r="O37" s="147">
        <v>1.0849</v>
      </c>
      <c r="P37" s="50">
        <f t="shared" si="1"/>
        <v>157.3105</v>
      </c>
    </row>
    <row r="38" spans="1:16" s="2" customFormat="1" ht="15.75">
      <c r="A38" s="11">
        <v>31</v>
      </c>
      <c r="B38" s="2">
        <v>5</v>
      </c>
      <c r="D38" s="5" t="s">
        <v>14</v>
      </c>
      <c r="E38" s="30">
        <v>3</v>
      </c>
      <c r="F38" s="76" t="s">
        <v>140</v>
      </c>
      <c r="G38" s="9" t="s">
        <v>67</v>
      </c>
      <c r="H38" s="1" t="s">
        <v>141</v>
      </c>
      <c r="I38" s="1">
        <v>3</v>
      </c>
      <c r="J38" s="32" t="s">
        <v>139</v>
      </c>
      <c r="K38" s="78">
        <v>73</v>
      </c>
      <c r="L38" s="34">
        <v>55</v>
      </c>
      <c r="M38" s="34">
        <v>70</v>
      </c>
      <c r="N38" s="137">
        <f t="shared" si="2"/>
        <v>125</v>
      </c>
      <c r="O38" s="147">
        <v>1.227</v>
      </c>
      <c r="P38" s="50">
        <f t="shared" si="1"/>
        <v>153.375</v>
      </c>
    </row>
    <row r="39" spans="1:24" s="2" customFormat="1" ht="15.75">
      <c r="A39" s="2">
        <v>32</v>
      </c>
      <c r="B39" s="2">
        <v>6</v>
      </c>
      <c r="D39" s="5" t="s">
        <v>9</v>
      </c>
      <c r="E39" s="30">
        <v>4</v>
      </c>
      <c r="F39" s="11" t="s">
        <v>157</v>
      </c>
      <c r="G39" s="9" t="s">
        <v>67</v>
      </c>
      <c r="H39" s="1" t="s">
        <v>141</v>
      </c>
      <c r="I39" s="9">
        <v>2</v>
      </c>
      <c r="J39" s="9">
        <v>2</v>
      </c>
      <c r="K39" s="47">
        <v>84.9</v>
      </c>
      <c r="L39" s="48">
        <v>50</v>
      </c>
      <c r="M39" s="48">
        <v>85</v>
      </c>
      <c r="N39" s="137">
        <f t="shared" si="2"/>
        <v>135</v>
      </c>
      <c r="O39" s="146">
        <v>1.1094</v>
      </c>
      <c r="P39" s="50">
        <f t="shared" si="1"/>
        <v>149.769</v>
      </c>
      <c r="Q39" s="11"/>
      <c r="R39" s="11"/>
      <c r="S39" s="11"/>
      <c r="T39" s="11"/>
      <c r="U39" s="11"/>
      <c r="V39" s="11"/>
      <c r="W39" s="11"/>
      <c r="X39" s="11"/>
    </row>
    <row r="40" spans="1:16" s="2" customFormat="1" ht="15.75">
      <c r="A40" s="2">
        <v>33</v>
      </c>
      <c r="B40" s="11">
        <v>7</v>
      </c>
      <c r="C40" s="11"/>
      <c r="D40" s="5" t="s">
        <v>14</v>
      </c>
      <c r="E40" s="30">
        <v>7</v>
      </c>
      <c r="F40" s="76" t="s">
        <v>144</v>
      </c>
      <c r="G40" s="9" t="s">
        <v>67</v>
      </c>
      <c r="H40" s="1" t="s">
        <v>141</v>
      </c>
      <c r="I40" s="9">
        <v>2</v>
      </c>
      <c r="J40" s="9">
        <v>2</v>
      </c>
      <c r="K40" s="78">
        <v>70</v>
      </c>
      <c r="L40" s="34">
        <v>40</v>
      </c>
      <c r="M40" s="34">
        <v>47</v>
      </c>
      <c r="N40" s="80">
        <f t="shared" si="2"/>
        <v>87</v>
      </c>
      <c r="O40" s="147">
        <v>1.2695</v>
      </c>
      <c r="P40" s="50">
        <f t="shared" si="1"/>
        <v>110.4465</v>
      </c>
    </row>
    <row r="41" spans="1:16" s="2" customFormat="1" ht="16.5" customHeight="1">
      <c r="A41" s="11">
        <v>34</v>
      </c>
      <c r="B41" s="11">
        <v>1</v>
      </c>
      <c r="C41" s="11"/>
      <c r="D41" s="5" t="s">
        <v>11</v>
      </c>
      <c r="E41" s="30">
        <v>6</v>
      </c>
      <c r="F41" s="76" t="s">
        <v>150</v>
      </c>
      <c r="G41" s="9" t="s">
        <v>69</v>
      </c>
      <c r="H41" s="9" t="s">
        <v>89</v>
      </c>
      <c r="I41" s="1">
        <v>1</v>
      </c>
      <c r="J41" s="32" t="s">
        <v>142</v>
      </c>
      <c r="K41" s="78">
        <v>93.6</v>
      </c>
      <c r="L41" s="34">
        <v>40</v>
      </c>
      <c r="M41" s="34">
        <v>50</v>
      </c>
      <c r="N41" s="80" t="e">
        <f>SUM(#REF!)</f>
        <v>#REF!</v>
      </c>
      <c r="O41" s="147">
        <v>1.0584</v>
      </c>
      <c r="P41" s="50">
        <v>142.9</v>
      </c>
    </row>
    <row r="42" spans="1:24" s="2" customFormat="1" ht="16.5" customHeight="1">
      <c r="A42" s="2">
        <v>35</v>
      </c>
      <c r="B42" s="2">
        <v>2</v>
      </c>
      <c r="D42" s="5" t="s">
        <v>10</v>
      </c>
      <c r="E42" s="30">
        <v>3</v>
      </c>
      <c r="F42" s="11" t="s">
        <v>124</v>
      </c>
      <c r="G42" s="9" t="s">
        <v>69</v>
      </c>
      <c r="H42" s="9" t="s">
        <v>89</v>
      </c>
      <c r="I42" s="9">
        <v>1</v>
      </c>
      <c r="J42" s="9">
        <v>3</v>
      </c>
      <c r="K42" s="47">
        <v>61</v>
      </c>
      <c r="L42" s="48">
        <v>45</v>
      </c>
      <c r="M42" s="48">
        <v>65</v>
      </c>
      <c r="N42" s="80">
        <f>SUM(L42:M42)</f>
        <v>110</v>
      </c>
      <c r="O42" s="146">
        <v>1.4456</v>
      </c>
      <c r="P42" s="50">
        <f aca="true" t="shared" si="3" ref="P42:P47">SUM(N42*O42)</f>
        <v>159.016</v>
      </c>
      <c r="Q42" s="11"/>
      <c r="R42" s="11"/>
      <c r="S42" s="11"/>
      <c r="T42" s="11"/>
      <c r="U42" s="11"/>
      <c r="V42" s="11"/>
      <c r="W42" s="11"/>
      <c r="X42" s="11"/>
    </row>
    <row r="43" spans="1:24" s="2" customFormat="1" ht="16.5" customHeight="1">
      <c r="A43" s="2">
        <v>36</v>
      </c>
      <c r="B43" s="2">
        <v>3</v>
      </c>
      <c r="D43" s="5" t="s">
        <v>75</v>
      </c>
      <c r="E43" s="139" t="s">
        <v>116</v>
      </c>
      <c r="F43" s="11" t="s">
        <v>86</v>
      </c>
      <c r="G43" s="9" t="s">
        <v>69</v>
      </c>
      <c r="H43" s="9" t="s">
        <v>89</v>
      </c>
      <c r="I43" s="9">
        <v>3</v>
      </c>
      <c r="J43" s="9">
        <v>1</v>
      </c>
      <c r="K43" s="47">
        <v>53</v>
      </c>
      <c r="L43" s="48"/>
      <c r="M43" s="48"/>
      <c r="N43" s="137">
        <v>90</v>
      </c>
      <c r="O43" s="146">
        <v>1.6994</v>
      </c>
      <c r="P43" s="50">
        <f t="shared" si="3"/>
        <v>152.946</v>
      </c>
      <c r="Q43" s="11"/>
      <c r="R43" s="11"/>
      <c r="S43" s="11"/>
      <c r="T43" s="11"/>
      <c r="U43" s="11"/>
      <c r="V43" s="11"/>
      <c r="W43" s="11"/>
      <c r="X43" s="11"/>
    </row>
    <row r="44" spans="1:24" s="2" customFormat="1" ht="16.5" customHeight="1">
      <c r="A44" s="11">
        <v>37</v>
      </c>
      <c r="B44" s="11">
        <v>4</v>
      </c>
      <c r="C44" s="11"/>
      <c r="D44" s="5" t="s">
        <v>15</v>
      </c>
      <c r="E44" s="30">
        <v>6</v>
      </c>
      <c r="F44" s="11" t="s">
        <v>129</v>
      </c>
      <c r="G44" s="9" t="s">
        <v>69</v>
      </c>
      <c r="H44" s="9" t="s">
        <v>89</v>
      </c>
      <c r="I44" s="9">
        <v>1</v>
      </c>
      <c r="J44" s="9">
        <v>2</v>
      </c>
      <c r="K44" s="47">
        <v>64.6</v>
      </c>
      <c r="L44" s="48">
        <v>45</v>
      </c>
      <c r="M44" s="48">
        <v>60</v>
      </c>
      <c r="N44" s="137">
        <f>SUM(L44:M44)</f>
        <v>105</v>
      </c>
      <c r="O44" s="146">
        <v>1.3648</v>
      </c>
      <c r="P44" s="50">
        <f t="shared" si="3"/>
        <v>143.304</v>
      </c>
      <c r="Q44" s="11"/>
      <c r="R44" s="11"/>
      <c r="S44" s="11"/>
      <c r="T44" s="11"/>
      <c r="U44" s="11"/>
      <c r="V44" s="11"/>
      <c r="W44" s="11"/>
      <c r="X44" s="11"/>
    </row>
    <row r="45" spans="1:16" s="11" customFormat="1" ht="15.75">
      <c r="A45" s="2">
        <v>38</v>
      </c>
      <c r="B45" s="2">
        <v>5</v>
      </c>
      <c r="C45" s="2"/>
      <c r="D45" s="5" t="s">
        <v>113</v>
      </c>
      <c r="E45" s="139" t="s">
        <v>116</v>
      </c>
      <c r="F45" s="11" t="s">
        <v>88</v>
      </c>
      <c r="G45" s="9" t="s">
        <v>69</v>
      </c>
      <c r="H45" s="9" t="s">
        <v>89</v>
      </c>
      <c r="I45" s="9">
        <v>3</v>
      </c>
      <c r="J45" s="9">
        <v>1</v>
      </c>
      <c r="K45" s="47">
        <v>90</v>
      </c>
      <c r="L45" s="48"/>
      <c r="M45" s="48"/>
      <c r="N45" s="80">
        <v>104</v>
      </c>
      <c r="O45" s="146">
        <v>1.0768</v>
      </c>
      <c r="P45" s="50">
        <f t="shared" si="3"/>
        <v>111.9872</v>
      </c>
    </row>
    <row r="46" spans="1:24" s="2" customFormat="1" ht="15.75">
      <c r="A46" s="2">
        <v>39</v>
      </c>
      <c r="B46" s="2">
        <v>6</v>
      </c>
      <c r="D46" s="5" t="s">
        <v>121</v>
      </c>
      <c r="E46" s="139" t="s">
        <v>116</v>
      </c>
      <c r="F46" s="8" t="s">
        <v>130</v>
      </c>
      <c r="G46" s="9" t="s">
        <v>69</v>
      </c>
      <c r="H46" s="9" t="s">
        <v>87</v>
      </c>
      <c r="I46" s="9">
        <v>4</v>
      </c>
      <c r="J46" s="10">
        <v>1</v>
      </c>
      <c r="K46" s="47">
        <v>63</v>
      </c>
      <c r="L46" s="48"/>
      <c r="M46" s="48"/>
      <c r="N46" s="137">
        <v>80</v>
      </c>
      <c r="O46" s="146">
        <v>1.3987</v>
      </c>
      <c r="P46" s="152">
        <f t="shared" si="3"/>
        <v>111.896</v>
      </c>
      <c r="Q46" s="11"/>
      <c r="R46" s="11"/>
      <c r="S46" s="11"/>
      <c r="T46" s="11"/>
      <c r="U46" s="11"/>
      <c r="V46" s="11"/>
      <c r="W46" s="11"/>
      <c r="X46" s="11"/>
    </row>
    <row r="47" spans="1:24" s="2" customFormat="1" ht="18.75" customHeight="1">
      <c r="A47" s="11">
        <v>40</v>
      </c>
      <c r="B47" s="11">
        <v>7</v>
      </c>
      <c r="C47" s="11"/>
      <c r="D47" s="5" t="s">
        <v>122</v>
      </c>
      <c r="E47" s="30">
        <v>1</v>
      </c>
      <c r="F47" s="11" t="s">
        <v>123</v>
      </c>
      <c r="G47" s="9" t="s">
        <v>69</v>
      </c>
      <c r="H47" s="9" t="s">
        <v>89</v>
      </c>
      <c r="I47" s="9">
        <v>2</v>
      </c>
      <c r="J47" s="9">
        <v>2</v>
      </c>
      <c r="K47" s="47">
        <v>63.1</v>
      </c>
      <c r="L47" s="48">
        <v>32</v>
      </c>
      <c r="M47" s="48">
        <v>45</v>
      </c>
      <c r="N47" s="80">
        <f>SUM(L47:M47)</f>
        <v>77</v>
      </c>
      <c r="O47" s="146">
        <v>1.3965</v>
      </c>
      <c r="P47" s="50">
        <f t="shared" si="3"/>
        <v>107.5305</v>
      </c>
      <c r="Q47" s="11"/>
      <c r="R47" s="11"/>
      <c r="S47" s="11"/>
      <c r="T47" s="11"/>
      <c r="U47" s="11"/>
      <c r="V47" s="11"/>
      <c r="W47" s="11"/>
      <c r="X47" s="11"/>
    </row>
    <row r="49" spans="2:14" s="56" customFormat="1" ht="15">
      <c r="B49" s="58" t="s">
        <v>33</v>
      </c>
      <c r="C49" s="57"/>
      <c r="E49" s="57"/>
      <c r="F49" s="59"/>
      <c r="G49" s="59"/>
      <c r="H49" s="57"/>
      <c r="I49" s="58" t="s">
        <v>35</v>
      </c>
      <c r="J49" s="60"/>
      <c r="K49" s="57"/>
      <c r="L49" s="57"/>
      <c r="M49" s="57"/>
      <c r="N49" s="57"/>
    </row>
  </sheetData>
  <sheetProtection/>
  <mergeCells count="3">
    <mergeCell ref="A1:K1"/>
    <mergeCell ref="A2:K2"/>
    <mergeCell ref="A3:K3"/>
  </mergeCells>
  <printOptions horizontalCentered="1"/>
  <pageMargins left="0.45" right="0.22" top="0.48" bottom="0.59" header="0.26" footer="0.2"/>
  <pageSetup fitToHeight="2" fitToWidth="1" horizontalDpi="600" verticalDpi="600" orientation="portrait" paperSize="9" scale="99" r:id="rId1"/>
  <headerFooter alignWithMargins="0">
    <oddFooter>&amp;LВиконавець: Пархоменко В.К.
Файл: &amp;F  Лист:&amp;A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sunStyle.com.ua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Leprik</dc:creator>
  <cp:keywords/>
  <dc:description/>
  <cp:lastModifiedBy>Admin</cp:lastModifiedBy>
  <cp:lastPrinted>2018-04-19T10:26:42Z</cp:lastPrinted>
  <dcterms:created xsi:type="dcterms:W3CDTF">2004-10-02T06:56:31Z</dcterms:created>
  <dcterms:modified xsi:type="dcterms:W3CDTF">2018-04-19T10:27:12Z</dcterms:modified>
  <cp:category/>
  <cp:version/>
  <cp:contentType/>
  <cp:contentStatus/>
</cp:coreProperties>
</file>