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УБiП =105 Гб\_Спорт\_Спартакiади\!_2022-23\"/>
    </mc:Choice>
  </mc:AlternateContent>
  <bookViews>
    <workbookView xWindow="0" yWindow="0" windowWidth="18420" windowHeight="8976" tabRatio="715"/>
  </bookViews>
  <sheets>
    <sheet name="фінал" sheetId="2" r:id="rId1"/>
    <sheet name="групи учасників" sheetId="28" r:id="rId2"/>
    <sheet name="команди" sheetId="23" r:id="rId3"/>
    <sheet name="Список уч." sheetId="22" r:id="rId4"/>
    <sheet name="сітка 16" sheetId="18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D24" i="23" l="1"/>
  <c r="E24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8" i="23"/>
  <c r="F24" i="23" l="1"/>
  <c r="Q36" i="18"/>
  <c r="D35" i="18"/>
  <c r="A35" i="18"/>
  <c r="S34" i="18"/>
  <c r="O34" i="18"/>
  <c r="S33" i="18"/>
  <c r="F33" i="18"/>
  <c r="A33" i="18"/>
  <c r="Q32" i="18"/>
  <c r="S31" i="18"/>
  <c r="D31" i="18"/>
  <c r="A31" i="18"/>
  <c r="M30" i="18"/>
  <c r="Q29" i="18"/>
  <c r="A29" i="18"/>
  <c r="K28" i="18"/>
  <c r="H28" i="18"/>
  <c r="S27" i="18"/>
  <c r="O27" i="18"/>
  <c r="D27" i="18"/>
  <c r="A27" i="18"/>
  <c r="Q25" i="18"/>
  <c r="M25" i="18"/>
  <c r="F25" i="18"/>
  <c r="A25" i="18"/>
  <c r="S24" i="18"/>
  <c r="K23" i="18"/>
  <c r="H23" i="18"/>
  <c r="D23" i="18"/>
  <c r="A23" i="18"/>
  <c r="A21" i="18"/>
  <c r="Q20" i="18"/>
  <c r="K19" i="18"/>
  <c r="H19" i="18"/>
  <c r="D19" i="18"/>
  <c r="A19" i="18"/>
  <c r="S18" i="18"/>
  <c r="O18" i="18"/>
  <c r="F17" i="18"/>
  <c r="A17" i="18"/>
  <c r="Q16" i="18"/>
  <c r="S15" i="18"/>
  <c r="M15" i="18"/>
  <c r="D15" i="18"/>
  <c r="A15" i="18"/>
  <c r="Q13" i="18"/>
  <c r="K13" i="18"/>
  <c r="H13" i="18"/>
  <c r="A13" i="18"/>
  <c r="S11" i="18"/>
  <c r="O11" i="18"/>
  <c r="D11" i="18"/>
  <c r="A11" i="18"/>
  <c r="Q9" i="18"/>
  <c r="M9" i="18"/>
  <c r="F9" i="18"/>
  <c r="A9" i="18"/>
  <c r="S8" i="18"/>
  <c r="D7" i="18"/>
  <c r="A7" i="18"/>
  <c r="B6" i="18"/>
  <c r="B10" i="18" s="1"/>
  <c r="B14" i="18" s="1"/>
  <c r="B18" i="18" s="1"/>
  <c r="B22" i="18" s="1"/>
  <c r="B26" i="18" s="1"/>
  <c r="B30" i="18" s="1"/>
  <c r="B34" i="18" s="1"/>
  <c r="D8" i="18" s="1"/>
  <c r="D16" i="18" s="1"/>
  <c r="D24" i="18" s="1"/>
  <c r="D32" i="18" s="1"/>
  <c r="S9" i="18" s="1"/>
  <c r="S16" i="18" s="1"/>
  <c r="S25" i="18" s="1"/>
  <c r="S32" i="18" s="1"/>
  <c r="Q10" i="18" s="1"/>
  <c r="Q17" i="18" s="1"/>
  <c r="Q26" i="18" s="1"/>
  <c r="Q33" i="18" s="1"/>
  <c r="F12" i="18" s="1"/>
  <c r="F28" i="18" s="1"/>
  <c r="O13" i="18" s="1"/>
  <c r="O29" i="18" s="1"/>
  <c r="M11" i="18" s="1"/>
  <c r="M27" i="18" s="1"/>
  <c r="I11" i="18" s="1"/>
  <c r="I26" i="18" s="1"/>
  <c r="K20" i="18" s="1"/>
  <c r="H20" i="18" s="1"/>
  <c r="A5" i="18"/>
</calcChain>
</file>

<file path=xl/sharedStrings.xml><?xml version="1.0" encoding="utf-8"?>
<sst xmlns="http://schemas.openxmlformats.org/spreadsheetml/2006/main" count="1118" uniqueCount="249">
  <si>
    <t>1 тур</t>
  </si>
  <si>
    <t>2 тур</t>
  </si>
  <si>
    <t>3 тур</t>
  </si>
  <si>
    <t>4 тур</t>
  </si>
  <si>
    <t xml:space="preserve">W-переможець </t>
  </si>
  <si>
    <t xml:space="preserve">L-переможений </t>
  </si>
  <si>
    <t>Агробіологічний факультет</t>
  </si>
  <si>
    <t>Факультет конструювання та дизайну</t>
  </si>
  <si>
    <t xml:space="preserve">ННІ лісового і  садово-паркового  господарства </t>
  </si>
  <si>
    <t>Механіко-технологічний факультет</t>
  </si>
  <si>
    <t>Факультет харчових технологій та управління якістю продукції АПК</t>
  </si>
  <si>
    <t>Економічний факультет</t>
  </si>
  <si>
    <t>ННІ енергетики, автоматики і енергозбереження</t>
  </si>
  <si>
    <t>Факультет захисту рослин, біотехнологій та екології</t>
  </si>
  <si>
    <t>Гуманітарно-педагогічний факультет</t>
  </si>
  <si>
    <t>Факультет інформаційних технологій</t>
  </si>
  <si>
    <t>Факультет тваринництва та водних біоресурсів</t>
  </si>
  <si>
    <t>Факультет аграрного  менеджменту</t>
  </si>
  <si>
    <t xml:space="preserve">Юридичний факультет </t>
  </si>
  <si>
    <t>Факультет ветеринарної медицини</t>
  </si>
  <si>
    <t>ТЕНІС НАСТІЛЬНИЙ</t>
  </si>
  <si>
    <t>Навчальний корпус № 9, ігрова зала</t>
  </si>
  <si>
    <t>№ з/п</t>
  </si>
  <si>
    <t>Команди</t>
  </si>
  <si>
    <t>Скоро-
чення</t>
  </si>
  <si>
    <t>Екон.</t>
  </si>
  <si>
    <t>Агро.</t>
  </si>
  <si>
    <t>ЛСПГ</t>
  </si>
  <si>
    <t>МТ</t>
  </si>
  <si>
    <t>ТВБ</t>
  </si>
  <si>
    <t>ІТ</t>
  </si>
  <si>
    <t>КД</t>
  </si>
  <si>
    <t>ХТУЯ</t>
  </si>
  <si>
    <t>ЕАЕ</t>
  </si>
  <si>
    <t>ЗРБЕ</t>
  </si>
  <si>
    <t>ЗВ</t>
  </si>
  <si>
    <t>Юрид.</t>
  </si>
  <si>
    <t>Вет.</t>
  </si>
  <si>
    <t>ГП</t>
  </si>
  <si>
    <t>АМ</t>
  </si>
  <si>
    <t xml:space="preserve">Головний суддя                                                             </t>
  </si>
  <si>
    <t xml:space="preserve">Головний секретар                                                        </t>
  </si>
  <si>
    <t>Список учасників змагань</t>
  </si>
  <si>
    <t>Головний суддя</t>
  </si>
  <si>
    <t>Гра за 3-4 місця</t>
  </si>
  <si>
    <t>Фінал за 1-2 місця</t>
  </si>
  <si>
    <t>Фінальні ігри за 1-16 місця</t>
  </si>
  <si>
    <t>Головний секретар</t>
  </si>
  <si>
    <t>Т е н і с  н а с т і л ь н и й</t>
  </si>
  <si>
    <t>Прізвище, ім`я</t>
  </si>
  <si>
    <t>ННІ/
Факультет</t>
  </si>
  <si>
    <t>Спеціальність</t>
  </si>
  <si>
    <t>Курс</t>
  </si>
  <si>
    <t>Група</t>
  </si>
  <si>
    <t>Міс-
це</t>
  </si>
  <si>
    <t>№
з/п</t>
  </si>
  <si>
    <t>№
ННІ,
ф-ту</t>
  </si>
  <si>
    <t>Вид спорту</t>
  </si>
  <si>
    <t>Факуль-
тет</t>
  </si>
  <si>
    <t>Спеціаль-
ність</t>
  </si>
  <si>
    <t>Гру- па</t>
  </si>
  <si>
    <t>Програма</t>
  </si>
  <si>
    <t>чол.</t>
  </si>
  <si>
    <t>КН</t>
  </si>
  <si>
    <t>АІ</t>
  </si>
  <si>
    <t>ЛГ</t>
  </si>
  <si>
    <t>Агро</t>
  </si>
  <si>
    <t>ННІ неперервної освіти і туризму</t>
  </si>
  <si>
    <t>НОТ</t>
  </si>
  <si>
    <t>Сергій ВЕРБИЦЬКИЙ</t>
  </si>
  <si>
    <t>ГіЗ</t>
  </si>
  <si>
    <t>ТВППТ</t>
  </si>
  <si>
    <t>ХТ</t>
  </si>
  <si>
    <r>
      <t xml:space="preserve">Сітка змагань з       </t>
    </r>
    <r>
      <rPr>
        <b/>
        <sz val="28"/>
        <color indexed="10"/>
        <rFont val="Arial"/>
        <family val="2"/>
        <charset val="204"/>
      </rPr>
      <t xml:space="preserve">тенісу настільного       </t>
    </r>
    <r>
      <rPr>
        <b/>
        <sz val="24"/>
        <color indexed="10"/>
        <rFont val="Arial"/>
        <family val="2"/>
        <charset val="204"/>
      </rPr>
      <t>чоловіки / жінки</t>
    </r>
  </si>
  <si>
    <t>Невідомський Артем</t>
  </si>
  <si>
    <t>А</t>
  </si>
  <si>
    <t>№ 
з/п</t>
  </si>
  <si>
    <t>Кісарчук Олег</t>
  </si>
  <si>
    <t>Б</t>
  </si>
  <si>
    <t>В</t>
  </si>
  <si>
    <t>Остапчук Євгеній</t>
  </si>
  <si>
    <t>Г</t>
  </si>
  <si>
    <t>Охріменко Марія</t>
  </si>
  <si>
    <t>Мен</t>
  </si>
  <si>
    <t>Стрельніков Андрій</t>
  </si>
  <si>
    <t>Карнаук Олександр</t>
  </si>
  <si>
    <t>Онищенко Олександр</t>
  </si>
  <si>
    <t>Макаренко Вадим</t>
  </si>
  <si>
    <t>Бабич Дмитро</t>
  </si>
  <si>
    <t>Харабара Андрій</t>
  </si>
  <si>
    <t>Зарудняк Михайло</t>
  </si>
  <si>
    <t>Калина Богдан</t>
  </si>
  <si>
    <t>Юрив Віктор</t>
  </si>
  <si>
    <t>Марценюк Андрій</t>
  </si>
  <si>
    <t>Будник Катерина</t>
  </si>
  <si>
    <t>Свиста Олександр</t>
  </si>
  <si>
    <t>Гмаш</t>
  </si>
  <si>
    <t>Макаренко Олексій</t>
  </si>
  <si>
    <t>М'язко Максим</t>
  </si>
  <si>
    <t>Топоринський Віталій</t>
  </si>
  <si>
    <t>Нікітін-Шульмейстер Микита</t>
  </si>
  <si>
    <t>Пальчиковський Олександр</t>
  </si>
  <si>
    <t>Галайда Артем</t>
  </si>
  <si>
    <t>Іваненко Артем</t>
  </si>
  <si>
    <t>Грищак Олексій</t>
  </si>
  <si>
    <t>Паламарчук Богдан</t>
  </si>
  <si>
    <t>Пильтай Іван</t>
  </si>
  <si>
    <t>Вакуленко Владислав</t>
  </si>
  <si>
    <t>Клименко Ілля</t>
  </si>
  <si>
    <t>1ст</t>
  </si>
  <si>
    <t>Габур Ольга</t>
  </si>
  <si>
    <t>Бойчук Дар'я</t>
  </si>
  <si>
    <t>Турзін Іван</t>
  </si>
  <si>
    <t>…</t>
  </si>
  <si>
    <t>Петрушко Богдан</t>
  </si>
  <si>
    <t>Карлюков Артем</t>
  </si>
  <si>
    <t>Філозоф Богдан</t>
  </si>
  <si>
    <t>Болюбаш Володимир</t>
  </si>
  <si>
    <t>Клямар Антон</t>
  </si>
  <si>
    <t>Белдій Аліса</t>
  </si>
  <si>
    <t>Білашова Евеліна</t>
  </si>
  <si>
    <t>Дутчак Дмитро</t>
  </si>
  <si>
    <t>Федько Василь</t>
  </si>
  <si>
    <t>Юхимчук Руслан</t>
  </si>
  <si>
    <t>Обущак Станіслав</t>
  </si>
  <si>
    <t>Ковтун Ростислав</t>
  </si>
  <si>
    <t>Іванов Єген</t>
  </si>
  <si>
    <t>Очеретяний Андрій</t>
  </si>
  <si>
    <t>Глущенко Каріна</t>
  </si>
  <si>
    <t>Хосутовська Інна</t>
  </si>
  <si>
    <t>Буряк Микола</t>
  </si>
  <si>
    <t>Михайлик Володимир</t>
  </si>
  <si>
    <t>Гриценко Дмитро</t>
  </si>
  <si>
    <t>Міщенко Вячеслав</t>
  </si>
  <si>
    <t>Стригун Євгеній</t>
  </si>
  <si>
    <t>Кравець Софія</t>
  </si>
  <si>
    <t>Пономар Олександр</t>
  </si>
  <si>
    <t>Тарнавський Юрій</t>
  </si>
  <si>
    <t>ІПЗ</t>
  </si>
  <si>
    <t>Бабак Олександр</t>
  </si>
  <si>
    <t>СТ</t>
  </si>
  <si>
    <t>Єршов Руславн</t>
  </si>
  <si>
    <t>Литвиненко Данило</t>
  </si>
  <si>
    <t>Білоголовий Назар</t>
  </si>
  <si>
    <t>Іщенко Євгеній</t>
  </si>
  <si>
    <t>Репа Артем</t>
  </si>
  <si>
    <t>ОіО</t>
  </si>
  <si>
    <t>Шматков Нікіта</t>
  </si>
  <si>
    <t>ПТБД</t>
  </si>
  <si>
    <t>Вигівський Богдан</t>
  </si>
  <si>
    <t>Колісник Олександр</t>
  </si>
  <si>
    <t>Лопатюк Максим</t>
  </si>
  <si>
    <t>Фещенко Владислав</t>
  </si>
  <si>
    <t>Аврамич Дмитро</t>
  </si>
  <si>
    <t>ВМ</t>
  </si>
  <si>
    <t>Поліщук Дмитро</t>
  </si>
  <si>
    <t>Мусевич Владислав</t>
  </si>
  <si>
    <t>Нікітчин Дмитро</t>
  </si>
  <si>
    <t>Дорошенко Геннадій</t>
  </si>
  <si>
    <t>Чепіль Катерина</t>
  </si>
  <si>
    <t>Стельмах Максим</t>
  </si>
  <si>
    <t>ГРС</t>
  </si>
  <si>
    <t>Плакса Іван</t>
  </si>
  <si>
    <t>Яценко Віктор</t>
  </si>
  <si>
    <t>Мазурик Дарина</t>
  </si>
  <si>
    <t>Сайченко Іванка</t>
  </si>
  <si>
    <t>ТЕ</t>
  </si>
  <si>
    <t>Кислий Олександр</t>
  </si>
  <si>
    <t>ІЕС</t>
  </si>
  <si>
    <t>Литовчин Михайло</t>
  </si>
  <si>
    <t>№ за жеребк.</t>
  </si>
  <si>
    <t>Лутай Владислав</t>
  </si>
  <si>
    <t>Олійник Роман</t>
  </si>
  <si>
    <t>Право</t>
  </si>
  <si>
    <t xml:space="preserve">Безкостенко Артур </t>
  </si>
  <si>
    <t>Сіроштан Богдан</t>
  </si>
  <si>
    <t>Юрид</t>
  </si>
  <si>
    <t xml:space="preserve">Москальова Валерія </t>
  </si>
  <si>
    <t>Асюченко Олексій</t>
  </si>
  <si>
    <t>Стремедловська Марія</t>
  </si>
  <si>
    <t>Григура Вікторія</t>
  </si>
  <si>
    <t>ФКС</t>
  </si>
  <si>
    <t>Рясько Віталій</t>
  </si>
  <si>
    <t>Світлана ГОРДЄЄВА</t>
  </si>
  <si>
    <t>7, 11 жовтня 2022 р.</t>
  </si>
  <si>
    <t>Змагання студентів перших курсів НУБіП України 2022-2023 навчального року</t>
  </si>
  <si>
    <t>Підгру-
па</t>
  </si>
  <si>
    <t>Розподіл учасників по групам</t>
  </si>
  <si>
    <r>
      <t xml:space="preserve">Ч о л о в і к и - група "А" </t>
    </r>
    <r>
      <rPr>
        <b/>
        <sz val="12"/>
        <rFont val="Arial"/>
        <family val="2"/>
        <charset val="204"/>
      </rPr>
      <t xml:space="preserve"> початор ігор 14:25</t>
    </r>
  </si>
  <si>
    <r>
      <t xml:space="preserve">Ч о л о в і к и - група "Б"    </t>
    </r>
    <r>
      <rPr>
        <b/>
        <sz val="12"/>
        <rFont val="Arial"/>
        <family val="2"/>
        <charset val="204"/>
      </rPr>
      <t>початор ігор 14:25</t>
    </r>
  </si>
  <si>
    <r>
      <t xml:space="preserve">Ч о л о в і к и - </t>
    </r>
    <r>
      <rPr>
        <b/>
        <sz val="12"/>
        <rFont val="Arial"/>
        <family val="2"/>
        <charset val="204"/>
      </rPr>
      <t>група "Г"</t>
    </r>
    <r>
      <rPr>
        <sz val="12"/>
        <rFont val="Arial"/>
        <family val="2"/>
        <charset val="204"/>
      </rPr>
      <t xml:space="preserve">   </t>
    </r>
    <r>
      <rPr>
        <b/>
        <sz val="12"/>
        <color rgb="FFFF0000"/>
        <rFont val="Arial"/>
        <family val="2"/>
        <charset val="204"/>
      </rPr>
      <t>початор ігор 16:00</t>
    </r>
  </si>
  <si>
    <t>Всього</t>
  </si>
  <si>
    <t>Ч</t>
  </si>
  <si>
    <t>Ж</t>
  </si>
  <si>
    <t>Факультет землевпорядкування</t>
  </si>
  <si>
    <t>Всього:</t>
  </si>
  <si>
    <t xml:space="preserve"> 5-6  місця</t>
  </si>
  <si>
    <t xml:space="preserve"> 7-8   місця</t>
  </si>
  <si>
    <t xml:space="preserve"> 9- 12   місця</t>
  </si>
  <si>
    <t xml:space="preserve"> 12-14   місця</t>
  </si>
  <si>
    <t>11 жовтня 2022 р.</t>
  </si>
  <si>
    <r>
      <rPr>
        <b/>
        <sz val="12"/>
        <color rgb="FF0070C0"/>
        <rFont val="Arial"/>
        <family val="2"/>
        <charset val="204"/>
      </rPr>
      <t>Ж і н к и</t>
    </r>
    <r>
      <rPr>
        <sz val="12"/>
        <color rgb="FF0070C0"/>
        <rFont val="Arial"/>
        <family val="2"/>
        <charset val="204"/>
      </rPr>
      <t xml:space="preserve">   -</t>
    </r>
    <r>
      <rPr>
        <b/>
        <sz val="12"/>
        <color rgb="FF0070C0"/>
        <rFont val="Arial"/>
        <family val="2"/>
        <charset val="204"/>
      </rPr>
      <t xml:space="preserve"> змагання 11 жовтня (вівторок) початок 14:30</t>
    </r>
  </si>
  <si>
    <t>Ходько Богдан</t>
  </si>
  <si>
    <t>ФКА</t>
  </si>
  <si>
    <t>Заботін Владислав</t>
  </si>
  <si>
    <t>Півторак Максим</t>
  </si>
  <si>
    <t>фінал</t>
  </si>
  <si>
    <t>Місце в групі</t>
  </si>
  <si>
    <t xml:space="preserve"> 5-6 </t>
  </si>
  <si>
    <t>Асюченко Олександр</t>
  </si>
  <si>
    <t>Куліченко Віталій</t>
  </si>
  <si>
    <t>ГМаш</t>
  </si>
  <si>
    <t>Містюк Матвій</t>
  </si>
  <si>
    <t xml:space="preserve"> 7-8 </t>
  </si>
  <si>
    <t xml:space="preserve"> 9-11 </t>
  </si>
  <si>
    <t xml:space="preserve"> 12-15 </t>
  </si>
  <si>
    <t xml:space="preserve"> - </t>
  </si>
  <si>
    <t>н/з</t>
  </si>
  <si>
    <t xml:space="preserve"> 9-12 </t>
  </si>
  <si>
    <t xml:space="preserve"> 13-16 </t>
  </si>
  <si>
    <t xml:space="preserve"> 17-20 </t>
  </si>
  <si>
    <r>
      <t xml:space="preserve">Ч о л о в і к и - </t>
    </r>
    <r>
      <rPr>
        <b/>
        <sz val="12"/>
        <rFont val="Arial"/>
        <family val="2"/>
        <charset val="204"/>
      </rPr>
      <t>група "В-Г"</t>
    </r>
    <r>
      <rPr>
        <sz val="12"/>
        <rFont val="Arial"/>
        <family val="2"/>
        <charset val="204"/>
      </rPr>
      <t xml:space="preserve">    </t>
    </r>
    <r>
      <rPr>
        <b/>
        <sz val="12"/>
        <color rgb="FFFF0000"/>
        <rFont val="Arial"/>
        <family val="2"/>
        <charset val="204"/>
      </rPr>
      <t>початор ігор 16:00</t>
    </r>
  </si>
  <si>
    <t>Тригуб Юлія</t>
  </si>
  <si>
    <t>В-Г</t>
  </si>
  <si>
    <t>Фінальні  ігри</t>
  </si>
  <si>
    <t>Ч о л о в і к и</t>
  </si>
  <si>
    <r>
      <rPr>
        <b/>
        <sz val="12"/>
        <color rgb="FF0070C0"/>
        <rFont val="Arial"/>
        <family val="2"/>
        <charset val="204"/>
      </rPr>
      <t>Ж і н к и</t>
    </r>
    <r>
      <rPr>
        <sz val="12"/>
        <color rgb="FF0070C0"/>
        <rFont val="Arial"/>
        <family val="2"/>
        <charset val="204"/>
      </rPr>
      <t/>
    </r>
  </si>
  <si>
    <t>Красножон Павло</t>
  </si>
  <si>
    <t>Фактично</t>
  </si>
  <si>
    <t>тен.н. 1 к</t>
  </si>
  <si>
    <t>гр 12</t>
  </si>
  <si>
    <t xml:space="preserve">гр 12-15 </t>
  </si>
  <si>
    <t>гр 12-15</t>
  </si>
  <si>
    <t xml:space="preserve"> гр 13-16 </t>
  </si>
  <si>
    <t xml:space="preserve"> гр 13-16</t>
  </si>
  <si>
    <t xml:space="preserve">гр  17-20 </t>
  </si>
  <si>
    <t xml:space="preserve">гр 5-6 </t>
  </si>
  <si>
    <t xml:space="preserve"> гр 7-8 </t>
  </si>
  <si>
    <t xml:space="preserve">гр  9-11 </t>
  </si>
  <si>
    <t>гр  9-11</t>
  </si>
  <si>
    <t xml:space="preserve">гр  9-12 </t>
  </si>
  <si>
    <t>Всього 62 учасників:  (46 чол. + 16 жін.)</t>
  </si>
  <si>
    <t>жін.</t>
  </si>
  <si>
    <t>Кількість заявлених учасників</t>
  </si>
  <si>
    <t>Місце</t>
  </si>
  <si>
    <t>Хомутовська Інна</t>
  </si>
  <si>
    <t xml:space="preserve"> 10-16 </t>
  </si>
  <si>
    <t>18 жовтня (вівторок)  2022 р. початок 14:30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</si>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</sst>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23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u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b/>
      <sz val="28"/>
      <color indexed="10"/>
      <name val="Arial"/>
      <family val="2"/>
      <charset val="204"/>
    </font>
    <font>
      <i/>
      <sz val="14"/>
      <name val="Arial"/>
      <family val="2"/>
      <charset val="204"/>
    </font>
    <font>
      <b/>
      <sz val="12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6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24"/>
      <color indexed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55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4"/>
      <name val="Arial"/>
      <family val="2"/>
    </font>
    <font>
      <sz val="14"/>
      <color indexed="8"/>
      <name val="Arial"/>
      <family val="2"/>
    </font>
    <font>
      <sz val="12"/>
      <color rgb="FFC00000"/>
      <name val="Arial"/>
      <family val="2"/>
      <charset val="204"/>
    </font>
    <font>
      <sz val="14"/>
      <color rgb="FFC00000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2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7" fillId="2" borderId="0" xfId="2" applyFont="1" applyFill="1"/>
    <xf numFmtId="0" fontId="7" fillId="2" borderId="0" xfId="2" applyFont="1" applyFill="1" applyAlignment="1">
      <alignment horizontal="center" vertical="center"/>
    </xf>
    <xf numFmtId="0" fontId="7" fillId="2" borderId="0" xfId="2" applyNumberFormat="1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2" applyFont="1" applyFill="1" applyBorder="1"/>
    <xf numFmtId="0" fontId="6" fillId="2" borderId="0" xfId="0" applyFont="1" applyFill="1" applyAlignment="1">
      <alignment horizontal="center" vertical="center"/>
    </xf>
    <xf numFmtId="0" fontId="5" fillId="2" borderId="0" xfId="2" applyFont="1" applyFill="1"/>
    <xf numFmtId="0" fontId="5" fillId="2" borderId="0" xfId="2" applyFont="1" applyFill="1" applyAlignment="1">
      <alignment horizontal="center" vertical="center"/>
    </xf>
    <xf numFmtId="0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/>
    <xf numFmtId="1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2" applyFont="1" applyFill="1" applyBorder="1"/>
    <xf numFmtId="0" fontId="5" fillId="3" borderId="2" xfId="0" applyFont="1" applyFill="1" applyBorder="1" applyAlignment="1">
      <alignment horizontal="left" vertical="center" wrapText="1"/>
    </xf>
    <xf numFmtId="1" fontId="9" fillId="2" borderId="4" xfId="2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right" vertical="center"/>
    </xf>
    <xf numFmtId="49" fontId="9" fillId="2" borderId="1" xfId="2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9" fillId="2" borderId="3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9" fillId="2" borderId="0" xfId="2" applyFont="1" applyFill="1"/>
    <xf numFmtId="0" fontId="8" fillId="2" borderId="0" xfId="2" applyFont="1" applyFill="1"/>
    <xf numFmtId="0" fontId="8" fillId="2" borderId="2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 vertical="center"/>
    </xf>
    <xf numFmtId="0" fontId="9" fillId="2" borderId="0" xfId="2" applyNumberFormat="1" applyFont="1" applyFill="1" applyAlignment="1">
      <alignment horizont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9" fillId="2" borderId="11" xfId="2" applyNumberFormat="1" applyFont="1" applyFill="1" applyBorder="1" applyAlignment="1">
      <alignment horizontal="center"/>
    </xf>
    <xf numFmtId="0" fontId="13" fillId="2" borderId="5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5" xfId="2" applyFont="1" applyFill="1" applyBorder="1"/>
    <xf numFmtId="0" fontId="10" fillId="2" borderId="1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left" vertical="center"/>
    </xf>
    <xf numFmtId="0" fontId="9" fillId="2" borderId="1" xfId="2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8" fillId="2" borderId="10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left" vertical="center"/>
    </xf>
    <xf numFmtId="1" fontId="9" fillId="2" borderId="11" xfId="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" fontId="9" fillId="2" borderId="16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8" fillId="2" borderId="6" xfId="2" applyNumberFormat="1" applyFont="1" applyFill="1" applyBorder="1" applyAlignment="1">
      <alignment horizontal="center" vertical="center"/>
    </xf>
    <xf numFmtId="1" fontId="9" fillId="2" borderId="6" xfId="2" applyNumberFormat="1" applyFont="1" applyFill="1" applyBorder="1" applyAlignment="1">
      <alignment horizontal="center" vertical="center"/>
    </xf>
    <xf numFmtId="0" fontId="9" fillId="2" borderId="5" xfId="2" applyFont="1" applyFill="1" applyBorder="1"/>
    <xf numFmtId="1" fontId="9" fillId="2" borderId="20" xfId="2" applyNumberFormat="1" applyFont="1" applyFill="1" applyBorder="1" applyAlignment="1">
      <alignment horizontal="center" vertical="center"/>
    </xf>
    <xf numFmtId="0" fontId="9" fillId="2" borderId="15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9" fillId="3" borderId="2" xfId="2" applyNumberFormat="1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1" fontId="9" fillId="2" borderId="4" xfId="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right" vertical="center"/>
    </xf>
    <xf numFmtId="0" fontId="19" fillId="2" borderId="0" xfId="2" applyFont="1" applyFill="1" applyAlignment="1">
      <alignment horizontal="right"/>
    </xf>
    <xf numFmtId="0" fontId="19" fillId="2" borderId="0" xfId="2" applyFont="1" applyFill="1"/>
    <xf numFmtId="0" fontId="8" fillId="2" borderId="2" xfId="2" applyNumberFormat="1" applyFont="1" applyFill="1" applyBorder="1" applyAlignment="1">
      <alignment horizontal="left" vertical="center"/>
    </xf>
    <xf numFmtId="0" fontId="9" fillId="2" borderId="12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2" borderId="7" xfId="2" applyFont="1" applyFill="1" applyBorder="1"/>
    <xf numFmtId="0" fontId="8" fillId="3" borderId="2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left" vertical="center"/>
    </xf>
    <xf numFmtId="0" fontId="9" fillId="2" borderId="14" xfId="2" applyFont="1" applyFill="1" applyBorder="1"/>
    <xf numFmtId="0" fontId="9" fillId="2" borderId="11" xfId="2" applyNumberFormat="1" applyFont="1" applyFill="1" applyBorder="1" applyAlignment="1">
      <alignment horizontal="center" vertical="center"/>
    </xf>
    <xf numFmtId="1" fontId="8" fillId="2" borderId="6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/>
    </xf>
    <xf numFmtId="1" fontId="9" fillId="2" borderId="0" xfId="2" applyNumberFormat="1" applyFont="1" applyFill="1" applyBorder="1" applyAlignment="1"/>
    <xf numFmtId="0" fontId="8" fillId="2" borderId="13" xfId="2" applyFont="1" applyFill="1" applyBorder="1" applyAlignment="1">
      <alignment horizontal="center" vertic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3" fillId="2" borderId="12" xfId="2" applyFont="1" applyFill="1" applyBorder="1"/>
    <xf numFmtId="0" fontId="9" fillId="2" borderId="23" xfId="2" applyNumberFormat="1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1" fontId="8" fillId="2" borderId="24" xfId="2" applyNumberFormat="1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vertical="center"/>
    </xf>
    <xf numFmtId="0" fontId="3" fillId="0" borderId="17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7" xfId="0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/>
    <xf numFmtId="0" fontId="2" fillId="0" borderId="0" xfId="0" applyFont="1"/>
    <xf numFmtId="49" fontId="2" fillId="0" borderId="0" xfId="2" applyNumberFormat="1" applyFont="1" applyAlignment="1">
      <alignment horizontal="right"/>
    </xf>
    <xf numFmtId="0" fontId="2" fillId="0" borderId="0" xfId="2" applyFont="1"/>
    <xf numFmtId="0" fontId="2" fillId="0" borderId="0" xfId="2" applyFont="1" applyAlignment="1">
      <alignment horizontal="center"/>
    </xf>
    <xf numFmtId="49" fontId="2" fillId="0" borderId="0" xfId="2" applyNumberFormat="1" applyFont="1"/>
    <xf numFmtId="0" fontId="14" fillId="0" borderId="0" xfId="0" applyFont="1"/>
    <xf numFmtId="49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23" fillId="2" borderId="0" xfId="2" applyFont="1" applyFill="1"/>
    <xf numFmtId="0" fontId="24" fillId="2" borderId="0" xfId="2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7" fillId="0" borderId="0" xfId="0" applyFont="1"/>
    <xf numFmtId="0" fontId="30" fillId="2" borderId="0" xfId="2" applyFont="1" applyFill="1"/>
    <xf numFmtId="0" fontId="2" fillId="0" borderId="18" xfId="0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17" xfId="0" applyFont="1" applyBorder="1" applyAlignment="1">
      <alignment horizontal="left" vertical="center"/>
    </xf>
    <xf numFmtId="17" fontId="2" fillId="0" borderId="17" xfId="0" applyNumberFormat="1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2" fontId="5" fillId="2" borderId="0" xfId="0" applyNumberFormat="1" applyFont="1" applyFill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S$37" lockText="1" noThreeD="1"/>
</file>

<file path=xl/ctrlProps/ctrlProp2.xml><?xml version="1.0" encoding="utf-8"?>
<formControlPr xmlns="http://schemas.microsoft.com/office/spreadsheetml/2009/9/main" objectType="CheckBox" fmlaLink="$S$3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29</xdr:row>
      <xdr:rowOff>259080</xdr:rowOff>
    </xdr:from>
    <xdr:to>
      <xdr:col>10</xdr:col>
      <xdr:colOff>411480</xdr:colOff>
      <xdr:row>33</xdr:row>
      <xdr:rowOff>281940</xdr:rowOff>
    </xdr:to>
    <xdr:pic>
      <xdr:nvPicPr>
        <xdr:cNvPr id="103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9547860"/>
          <a:ext cx="2110740" cy="188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37</xdr:row>
          <xdr:rowOff>45720</xdr:rowOff>
        </xdr:from>
        <xdr:to>
          <xdr:col>18</xdr:col>
          <xdr:colOff>1303020</xdr:colOff>
          <xdr:row>38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4F4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37</xdr:row>
          <xdr:rowOff>213360</xdr:rowOff>
        </xdr:from>
        <xdr:to>
          <xdr:col>18</xdr:col>
          <xdr:colOff>1325880</xdr:colOff>
          <xdr:row>39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4F4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9;&#1041;&#1110;&#1055;/_&#1057;&#1087;&#1086;&#1088;&#1090;/_&#1057;&#1087;&#1072;&#1088;&#1090;&#1072;&#1082;&#1110;&#1072;&#1076;&#1080;%20&#1053;&#1059;&#1041;&#1110;&#1055;&#1059;/_2016-17/2016.11.09-11%20&#1044;&#1077;&#1089;&#1103;&#1090;&#1080;&#1073;&#1086;&#1088;&#1089;&#1090;&#1074;&#1086;%20&#1044;&#1077;&#1085;&#1100;%20&#1089;&#1090;&#1091;&#1076;&#1077;&#1085;&#1090;&#1072;/07%20&#1096;&#1072;&#109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андний протокол"/>
      <sheetName val="Сітка змагань"/>
      <sheetName val="Протокол змагань"/>
      <sheetName val="Розклад+рез-т "/>
      <sheetName val="список учасників"/>
    </sheetNames>
    <sheetDataSet>
      <sheetData sheetId="0" refreshError="1"/>
      <sheetData sheetId="1" refreshError="1"/>
      <sheetData sheetId="2" refreshError="1">
        <row r="6">
          <cell r="H6" t="str">
            <v>-</v>
          </cell>
        </row>
        <row r="21">
          <cell r="E21" t="str">
            <v>-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70" zoomScaleNormal="70" workbookViewId="0">
      <selection activeCell="B38" sqref="B38"/>
    </sheetView>
  </sheetViews>
  <sheetFormatPr defaultColWidth="8.6640625" defaultRowHeight="15" x14ac:dyDescent="0.3"/>
  <cols>
    <col min="1" max="1" width="5.5546875" style="120" customWidth="1"/>
    <col min="2" max="2" width="28.77734375" style="118" customWidth="1"/>
    <col min="3" max="3" width="13.109375" style="120" customWidth="1"/>
    <col min="4" max="4" width="10.6640625" style="120" customWidth="1"/>
    <col min="5" max="5" width="6.6640625" style="120" customWidth="1"/>
    <col min="6" max="6" width="8.109375" style="120" customWidth="1"/>
    <col min="7" max="7" width="8.109375" style="131" customWidth="1"/>
    <col min="8" max="8" width="9.44140625" style="120" customWidth="1"/>
    <col min="9" max="9" width="3.21875" style="118" customWidth="1"/>
    <col min="10" max="240" width="8.6640625" style="118"/>
    <col min="241" max="241" width="5.109375" style="118" customWidth="1"/>
    <col min="242" max="242" width="26.6640625" style="118" customWidth="1"/>
    <col min="243" max="243" width="13.109375" style="118" customWidth="1"/>
    <col min="244" max="244" width="10.6640625" style="118" customWidth="1"/>
    <col min="245" max="245" width="6.6640625" style="118" customWidth="1"/>
    <col min="246" max="247" width="7.6640625" style="118" customWidth="1"/>
    <col min="248" max="248" width="8.33203125" style="118" customWidth="1"/>
    <col min="249" max="249" width="6.5546875" style="118" customWidth="1"/>
    <col min="250" max="496" width="8.6640625" style="118"/>
    <col min="497" max="497" width="5.109375" style="118" customWidth="1"/>
    <col min="498" max="498" width="26.6640625" style="118" customWidth="1"/>
    <col min="499" max="499" width="13.109375" style="118" customWidth="1"/>
    <col min="500" max="500" width="10.6640625" style="118" customWidth="1"/>
    <col min="501" max="501" width="6.6640625" style="118" customWidth="1"/>
    <col min="502" max="503" width="7.6640625" style="118" customWidth="1"/>
    <col min="504" max="504" width="8.33203125" style="118" customWidth="1"/>
    <col min="505" max="505" width="6.5546875" style="118" customWidth="1"/>
    <col min="506" max="752" width="8.6640625" style="118"/>
    <col min="753" max="753" width="5.109375" style="118" customWidth="1"/>
    <col min="754" max="754" width="26.6640625" style="118" customWidth="1"/>
    <col min="755" max="755" width="13.109375" style="118" customWidth="1"/>
    <col min="756" max="756" width="10.6640625" style="118" customWidth="1"/>
    <col min="757" max="757" width="6.6640625" style="118" customWidth="1"/>
    <col min="758" max="759" width="7.6640625" style="118" customWidth="1"/>
    <col min="760" max="760" width="8.33203125" style="118" customWidth="1"/>
    <col min="761" max="761" width="6.5546875" style="118" customWidth="1"/>
    <col min="762" max="1008" width="8.6640625" style="118"/>
    <col min="1009" max="1009" width="5.109375" style="118" customWidth="1"/>
    <col min="1010" max="1010" width="26.6640625" style="118" customWidth="1"/>
    <col min="1011" max="1011" width="13.109375" style="118" customWidth="1"/>
    <col min="1012" max="1012" width="10.6640625" style="118" customWidth="1"/>
    <col min="1013" max="1013" width="6.6640625" style="118" customWidth="1"/>
    <col min="1014" max="1015" width="7.6640625" style="118" customWidth="1"/>
    <col min="1016" max="1016" width="8.33203125" style="118" customWidth="1"/>
    <col min="1017" max="1017" width="6.5546875" style="118" customWidth="1"/>
    <col min="1018" max="1264" width="8.6640625" style="118"/>
    <col min="1265" max="1265" width="5.109375" style="118" customWidth="1"/>
    <col min="1266" max="1266" width="26.6640625" style="118" customWidth="1"/>
    <col min="1267" max="1267" width="13.109375" style="118" customWidth="1"/>
    <col min="1268" max="1268" width="10.6640625" style="118" customWidth="1"/>
    <col min="1269" max="1269" width="6.6640625" style="118" customWidth="1"/>
    <col min="1270" max="1271" width="7.6640625" style="118" customWidth="1"/>
    <col min="1272" max="1272" width="8.33203125" style="118" customWidth="1"/>
    <col min="1273" max="1273" width="6.5546875" style="118" customWidth="1"/>
    <col min="1274" max="1520" width="8.6640625" style="118"/>
    <col min="1521" max="1521" width="5.109375" style="118" customWidth="1"/>
    <col min="1522" max="1522" width="26.6640625" style="118" customWidth="1"/>
    <col min="1523" max="1523" width="13.109375" style="118" customWidth="1"/>
    <col min="1524" max="1524" width="10.6640625" style="118" customWidth="1"/>
    <col min="1525" max="1525" width="6.6640625" style="118" customWidth="1"/>
    <col min="1526" max="1527" width="7.6640625" style="118" customWidth="1"/>
    <col min="1528" max="1528" width="8.33203125" style="118" customWidth="1"/>
    <col min="1529" max="1529" width="6.5546875" style="118" customWidth="1"/>
    <col min="1530" max="1776" width="8.6640625" style="118"/>
    <col min="1777" max="1777" width="5.109375" style="118" customWidth="1"/>
    <col min="1778" max="1778" width="26.6640625" style="118" customWidth="1"/>
    <col min="1779" max="1779" width="13.109375" style="118" customWidth="1"/>
    <col min="1780" max="1780" width="10.6640625" style="118" customWidth="1"/>
    <col min="1781" max="1781" width="6.6640625" style="118" customWidth="1"/>
    <col min="1782" max="1783" width="7.6640625" style="118" customWidth="1"/>
    <col min="1784" max="1784" width="8.33203125" style="118" customWidth="1"/>
    <col min="1785" max="1785" width="6.5546875" style="118" customWidth="1"/>
    <col min="1786" max="2032" width="8.6640625" style="118"/>
    <col min="2033" max="2033" width="5.109375" style="118" customWidth="1"/>
    <col min="2034" max="2034" width="26.6640625" style="118" customWidth="1"/>
    <col min="2035" max="2035" width="13.109375" style="118" customWidth="1"/>
    <col min="2036" max="2036" width="10.6640625" style="118" customWidth="1"/>
    <col min="2037" max="2037" width="6.6640625" style="118" customWidth="1"/>
    <col min="2038" max="2039" width="7.6640625" style="118" customWidth="1"/>
    <col min="2040" max="2040" width="8.33203125" style="118" customWidth="1"/>
    <col min="2041" max="2041" width="6.5546875" style="118" customWidth="1"/>
    <col min="2042" max="2288" width="8.6640625" style="118"/>
    <col min="2289" max="2289" width="5.109375" style="118" customWidth="1"/>
    <col min="2290" max="2290" width="26.6640625" style="118" customWidth="1"/>
    <col min="2291" max="2291" width="13.109375" style="118" customWidth="1"/>
    <col min="2292" max="2292" width="10.6640625" style="118" customWidth="1"/>
    <col min="2293" max="2293" width="6.6640625" style="118" customWidth="1"/>
    <col min="2294" max="2295" width="7.6640625" style="118" customWidth="1"/>
    <col min="2296" max="2296" width="8.33203125" style="118" customWidth="1"/>
    <col min="2297" max="2297" width="6.5546875" style="118" customWidth="1"/>
    <col min="2298" max="2544" width="8.6640625" style="118"/>
    <col min="2545" max="2545" width="5.109375" style="118" customWidth="1"/>
    <col min="2546" max="2546" width="26.6640625" style="118" customWidth="1"/>
    <col min="2547" max="2547" width="13.109375" style="118" customWidth="1"/>
    <col min="2548" max="2548" width="10.6640625" style="118" customWidth="1"/>
    <col min="2549" max="2549" width="6.6640625" style="118" customWidth="1"/>
    <col min="2550" max="2551" width="7.6640625" style="118" customWidth="1"/>
    <col min="2552" max="2552" width="8.33203125" style="118" customWidth="1"/>
    <col min="2553" max="2553" width="6.5546875" style="118" customWidth="1"/>
    <col min="2554" max="2800" width="8.6640625" style="118"/>
    <col min="2801" max="2801" width="5.109375" style="118" customWidth="1"/>
    <col min="2802" max="2802" width="26.6640625" style="118" customWidth="1"/>
    <col min="2803" max="2803" width="13.109375" style="118" customWidth="1"/>
    <col min="2804" max="2804" width="10.6640625" style="118" customWidth="1"/>
    <col min="2805" max="2805" width="6.6640625" style="118" customWidth="1"/>
    <col min="2806" max="2807" width="7.6640625" style="118" customWidth="1"/>
    <col min="2808" max="2808" width="8.33203125" style="118" customWidth="1"/>
    <col min="2809" max="2809" width="6.5546875" style="118" customWidth="1"/>
    <col min="2810" max="3056" width="8.6640625" style="118"/>
    <col min="3057" max="3057" width="5.109375" style="118" customWidth="1"/>
    <col min="3058" max="3058" width="26.6640625" style="118" customWidth="1"/>
    <col min="3059" max="3059" width="13.109375" style="118" customWidth="1"/>
    <col min="3060" max="3060" width="10.6640625" style="118" customWidth="1"/>
    <col min="3061" max="3061" width="6.6640625" style="118" customWidth="1"/>
    <col min="3062" max="3063" width="7.6640625" style="118" customWidth="1"/>
    <col min="3064" max="3064" width="8.33203125" style="118" customWidth="1"/>
    <col min="3065" max="3065" width="6.5546875" style="118" customWidth="1"/>
    <col min="3066" max="3312" width="8.6640625" style="118"/>
    <col min="3313" max="3313" width="5.109375" style="118" customWidth="1"/>
    <col min="3314" max="3314" width="26.6640625" style="118" customWidth="1"/>
    <col min="3315" max="3315" width="13.109375" style="118" customWidth="1"/>
    <col min="3316" max="3316" width="10.6640625" style="118" customWidth="1"/>
    <col min="3317" max="3317" width="6.6640625" style="118" customWidth="1"/>
    <col min="3318" max="3319" width="7.6640625" style="118" customWidth="1"/>
    <col min="3320" max="3320" width="8.33203125" style="118" customWidth="1"/>
    <col min="3321" max="3321" width="6.5546875" style="118" customWidth="1"/>
    <col min="3322" max="3568" width="8.6640625" style="118"/>
    <col min="3569" max="3569" width="5.109375" style="118" customWidth="1"/>
    <col min="3570" max="3570" width="26.6640625" style="118" customWidth="1"/>
    <col min="3571" max="3571" width="13.109375" style="118" customWidth="1"/>
    <col min="3572" max="3572" width="10.6640625" style="118" customWidth="1"/>
    <col min="3573" max="3573" width="6.6640625" style="118" customWidth="1"/>
    <col min="3574" max="3575" width="7.6640625" style="118" customWidth="1"/>
    <col min="3576" max="3576" width="8.33203125" style="118" customWidth="1"/>
    <col min="3577" max="3577" width="6.5546875" style="118" customWidth="1"/>
    <col min="3578" max="3824" width="8.6640625" style="118"/>
    <col min="3825" max="3825" width="5.109375" style="118" customWidth="1"/>
    <col min="3826" max="3826" width="26.6640625" style="118" customWidth="1"/>
    <col min="3827" max="3827" width="13.109375" style="118" customWidth="1"/>
    <col min="3828" max="3828" width="10.6640625" style="118" customWidth="1"/>
    <col min="3829" max="3829" width="6.6640625" style="118" customWidth="1"/>
    <col min="3830" max="3831" width="7.6640625" style="118" customWidth="1"/>
    <col min="3832" max="3832" width="8.33203125" style="118" customWidth="1"/>
    <col min="3833" max="3833" width="6.5546875" style="118" customWidth="1"/>
    <col min="3834" max="4080" width="8.6640625" style="118"/>
    <col min="4081" max="4081" width="5.109375" style="118" customWidth="1"/>
    <col min="4082" max="4082" width="26.6640625" style="118" customWidth="1"/>
    <col min="4083" max="4083" width="13.109375" style="118" customWidth="1"/>
    <col min="4084" max="4084" width="10.6640625" style="118" customWidth="1"/>
    <col min="4085" max="4085" width="6.6640625" style="118" customWidth="1"/>
    <col min="4086" max="4087" width="7.6640625" style="118" customWidth="1"/>
    <col min="4088" max="4088" width="8.33203125" style="118" customWidth="1"/>
    <col min="4089" max="4089" width="6.5546875" style="118" customWidth="1"/>
    <col min="4090" max="4336" width="8.6640625" style="118"/>
    <col min="4337" max="4337" width="5.109375" style="118" customWidth="1"/>
    <col min="4338" max="4338" width="26.6640625" style="118" customWidth="1"/>
    <col min="4339" max="4339" width="13.109375" style="118" customWidth="1"/>
    <col min="4340" max="4340" width="10.6640625" style="118" customWidth="1"/>
    <col min="4341" max="4341" width="6.6640625" style="118" customWidth="1"/>
    <col min="4342" max="4343" width="7.6640625" style="118" customWidth="1"/>
    <col min="4344" max="4344" width="8.33203125" style="118" customWidth="1"/>
    <col min="4345" max="4345" width="6.5546875" style="118" customWidth="1"/>
    <col min="4346" max="4592" width="8.6640625" style="118"/>
    <col min="4593" max="4593" width="5.109375" style="118" customWidth="1"/>
    <col min="4594" max="4594" width="26.6640625" style="118" customWidth="1"/>
    <col min="4595" max="4595" width="13.109375" style="118" customWidth="1"/>
    <col min="4596" max="4596" width="10.6640625" style="118" customWidth="1"/>
    <col min="4597" max="4597" width="6.6640625" style="118" customWidth="1"/>
    <col min="4598" max="4599" width="7.6640625" style="118" customWidth="1"/>
    <col min="4600" max="4600" width="8.33203125" style="118" customWidth="1"/>
    <col min="4601" max="4601" width="6.5546875" style="118" customWidth="1"/>
    <col min="4602" max="4848" width="8.6640625" style="118"/>
    <col min="4849" max="4849" width="5.109375" style="118" customWidth="1"/>
    <col min="4850" max="4850" width="26.6640625" style="118" customWidth="1"/>
    <col min="4851" max="4851" width="13.109375" style="118" customWidth="1"/>
    <col min="4852" max="4852" width="10.6640625" style="118" customWidth="1"/>
    <col min="4853" max="4853" width="6.6640625" style="118" customWidth="1"/>
    <col min="4854" max="4855" width="7.6640625" style="118" customWidth="1"/>
    <col min="4856" max="4856" width="8.33203125" style="118" customWidth="1"/>
    <col min="4857" max="4857" width="6.5546875" style="118" customWidth="1"/>
    <col min="4858" max="5104" width="8.6640625" style="118"/>
    <col min="5105" max="5105" width="5.109375" style="118" customWidth="1"/>
    <col min="5106" max="5106" width="26.6640625" style="118" customWidth="1"/>
    <col min="5107" max="5107" width="13.109375" style="118" customWidth="1"/>
    <col min="5108" max="5108" width="10.6640625" style="118" customWidth="1"/>
    <col min="5109" max="5109" width="6.6640625" style="118" customWidth="1"/>
    <col min="5110" max="5111" width="7.6640625" style="118" customWidth="1"/>
    <col min="5112" max="5112" width="8.33203125" style="118" customWidth="1"/>
    <col min="5113" max="5113" width="6.5546875" style="118" customWidth="1"/>
    <col min="5114" max="5360" width="8.6640625" style="118"/>
    <col min="5361" max="5361" width="5.109375" style="118" customWidth="1"/>
    <col min="5362" max="5362" width="26.6640625" style="118" customWidth="1"/>
    <col min="5363" max="5363" width="13.109375" style="118" customWidth="1"/>
    <col min="5364" max="5364" width="10.6640625" style="118" customWidth="1"/>
    <col min="5365" max="5365" width="6.6640625" style="118" customWidth="1"/>
    <col min="5366" max="5367" width="7.6640625" style="118" customWidth="1"/>
    <col min="5368" max="5368" width="8.33203125" style="118" customWidth="1"/>
    <col min="5369" max="5369" width="6.5546875" style="118" customWidth="1"/>
    <col min="5370" max="5616" width="8.6640625" style="118"/>
    <col min="5617" max="5617" width="5.109375" style="118" customWidth="1"/>
    <col min="5618" max="5618" width="26.6640625" style="118" customWidth="1"/>
    <col min="5619" max="5619" width="13.109375" style="118" customWidth="1"/>
    <col min="5620" max="5620" width="10.6640625" style="118" customWidth="1"/>
    <col min="5621" max="5621" width="6.6640625" style="118" customWidth="1"/>
    <col min="5622" max="5623" width="7.6640625" style="118" customWidth="1"/>
    <col min="5624" max="5624" width="8.33203125" style="118" customWidth="1"/>
    <col min="5625" max="5625" width="6.5546875" style="118" customWidth="1"/>
    <col min="5626" max="5872" width="8.6640625" style="118"/>
    <col min="5873" max="5873" width="5.109375" style="118" customWidth="1"/>
    <col min="5874" max="5874" width="26.6640625" style="118" customWidth="1"/>
    <col min="5875" max="5875" width="13.109375" style="118" customWidth="1"/>
    <col min="5876" max="5876" width="10.6640625" style="118" customWidth="1"/>
    <col min="5877" max="5877" width="6.6640625" style="118" customWidth="1"/>
    <col min="5878" max="5879" width="7.6640625" style="118" customWidth="1"/>
    <col min="5880" max="5880" width="8.33203125" style="118" customWidth="1"/>
    <col min="5881" max="5881" width="6.5546875" style="118" customWidth="1"/>
    <col min="5882" max="6128" width="8.6640625" style="118"/>
    <col min="6129" max="6129" width="5.109375" style="118" customWidth="1"/>
    <col min="6130" max="6130" width="26.6640625" style="118" customWidth="1"/>
    <col min="6131" max="6131" width="13.109375" style="118" customWidth="1"/>
    <col min="6132" max="6132" width="10.6640625" style="118" customWidth="1"/>
    <col min="6133" max="6133" width="6.6640625" style="118" customWidth="1"/>
    <col min="6134" max="6135" width="7.6640625" style="118" customWidth="1"/>
    <col min="6136" max="6136" width="8.33203125" style="118" customWidth="1"/>
    <col min="6137" max="6137" width="6.5546875" style="118" customWidth="1"/>
    <col min="6138" max="6384" width="8.6640625" style="118"/>
    <col min="6385" max="6385" width="5.109375" style="118" customWidth="1"/>
    <col min="6386" max="6386" width="26.6640625" style="118" customWidth="1"/>
    <col min="6387" max="6387" width="13.109375" style="118" customWidth="1"/>
    <col min="6388" max="6388" width="10.6640625" style="118" customWidth="1"/>
    <col min="6389" max="6389" width="6.6640625" style="118" customWidth="1"/>
    <col min="6390" max="6391" width="7.6640625" style="118" customWidth="1"/>
    <col min="6392" max="6392" width="8.33203125" style="118" customWidth="1"/>
    <col min="6393" max="6393" width="6.5546875" style="118" customWidth="1"/>
    <col min="6394" max="6640" width="8.6640625" style="118"/>
    <col min="6641" max="6641" width="5.109375" style="118" customWidth="1"/>
    <col min="6642" max="6642" width="26.6640625" style="118" customWidth="1"/>
    <col min="6643" max="6643" width="13.109375" style="118" customWidth="1"/>
    <col min="6644" max="6644" width="10.6640625" style="118" customWidth="1"/>
    <col min="6645" max="6645" width="6.6640625" style="118" customWidth="1"/>
    <col min="6646" max="6647" width="7.6640625" style="118" customWidth="1"/>
    <col min="6648" max="6648" width="8.33203125" style="118" customWidth="1"/>
    <col min="6649" max="6649" width="6.5546875" style="118" customWidth="1"/>
    <col min="6650" max="6896" width="8.6640625" style="118"/>
    <col min="6897" max="6897" width="5.109375" style="118" customWidth="1"/>
    <col min="6898" max="6898" width="26.6640625" style="118" customWidth="1"/>
    <col min="6899" max="6899" width="13.109375" style="118" customWidth="1"/>
    <col min="6900" max="6900" width="10.6640625" style="118" customWidth="1"/>
    <col min="6901" max="6901" width="6.6640625" style="118" customWidth="1"/>
    <col min="6902" max="6903" width="7.6640625" style="118" customWidth="1"/>
    <col min="6904" max="6904" width="8.33203125" style="118" customWidth="1"/>
    <col min="6905" max="6905" width="6.5546875" style="118" customWidth="1"/>
    <col min="6906" max="7152" width="8.6640625" style="118"/>
    <col min="7153" max="7153" width="5.109375" style="118" customWidth="1"/>
    <col min="7154" max="7154" width="26.6640625" style="118" customWidth="1"/>
    <col min="7155" max="7155" width="13.109375" style="118" customWidth="1"/>
    <col min="7156" max="7156" width="10.6640625" style="118" customWidth="1"/>
    <col min="7157" max="7157" width="6.6640625" style="118" customWidth="1"/>
    <col min="7158" max="7159" width="7.6640625" style="118" customWidth="1"/>
    <col min="7160" max="7160" width="8.33203125" style="118" customWidth="1"/>
    <col min="7161" max="7161" width="6.5546875" style="118" customWidth="1"/>
    <col min="7162" max="7408" width="8.6640625" style="118"/>
    <col min="7409" max="7409" width="5.109375" style="118" customWidth="1"/>
    <col min="7410" max="7410" width="26.6640625" style="118" customWidth="1"/>
    <col min="7411" max="7411" width="13.109375" style="118" customWidth="1"/>
    <col min="7412" max="7412" width="10.6640625" style="118" customWidth="1"/>
    <col min="7413" max="7413" width="6.6640625" style="118" customWidth="1"/>
    <col min="7414" max="7415" width="7.6640625" style="118" customWidth="1"/>
    <col min="7416" max="7416" width="8.33203125" style="118" customWidth="1"/>
    <col min="7417" max="7417" width="6.5546875" style="118" customWidth="1"/>
    <col min="7418" max="7664" width="8.6640625" style="118"/>
    <col min="7665" max="7665" width="5.109375" style="118" customWidth="1"/>
    <col min="7666" max="7666" width="26.6640625" style="118" customWidth="1"/>
    <col min="7667" max="7667" width="13.109375" style="118" customWidth="1"/>
    <col min="7668" max="7668" width="10.6640625" style="118" customWidth="1"/>
    <col min="7669" max="7669" width="6.6640625" style="118" customWidth="1"/>
    <col min="7670" max="7671" width="7.6640625" style="118" customWidth="1"/>
    <col min="7672" max="7672" width="8.33203125" style="118" customWidth="1"/>
    <col min="7673" max="7673" width="6.5546875" style="118" customWidth="1"/>
    <col min="7674" max="7920" width="8.6640625" style="118"/>
    <col min="7921" max="7921" width="5.109375" style="118" customWidth="1"/>
    <col min="7922" max="7922" width="26.6640625" style="118" customWidth="1"/>
    <col min="7923" max="7923" width="13.109375" style="118" customWidth="1"/>
    <col min="7924" max="7924" width="10.6640625" style="118" customWidth="1"/>
    <col min="7925" max="7925" width="6.6640625" style="118" customWidth="1"/>
    <col min="7926" max="7927" width="7.6640625" style="118" customWidth="1"/>
    <col min="7928" max="7928" width="8.33203125" style="118" customWidth="1"/>
    <col min="7929" max="7929" width="6.5546875" style="118" customWidth="1"/>
    <col min="7930" max="8176" width="8.6640625" style="118"/>
    <col min="8177" max="8177" width="5.109375" style="118" customWidth="1"/>
    <col min="8178" max="8178" width="26.6640625" style="118" customWidth="1"/>
    <col min="8179" max="8179" width="13.109375" style="118" customWidth="1"/>
    <col min="8180" max="8180" width="10.6640625" style="118" customWidth="1"/>
    <col min="8181" max="8181" width="6.6640625" style="118" customWidth="1"/>
    <col min="8182" max="8183" width="7.6640625" style="118" customWidth="1"/>
    <col min="8184" max="8184" width="8.33203125" style="118" customWidth="1"/>
    <col min="8185" max="8185" width="6.5546875" style="118" customWidth="1"/>
    <col min="8186" max="8432" width="8.6640625" style="118"/>
    <col min="8433" max="8433" width="5.109375" style="118" customWidth="1"/>
    <col min="8434" max="8434" width="26.6640625" style="118" customWidth="1"/>
    <col min="8435" max="8435" width="13.109375" style="118" customWidth="1"/>
    <col min="8436" max="8436" width="10.6640625" style="118" customWidth="1"/>
    <col min="8437" max="8437" width="6.6640625" style="118" customWidth="1"/>
    <col min="8438" max="8439" width="7.6640625" style="118" customWidth="1"/>
    <col min="8440" max="8440" width="8.33203125" style="118" customWidth="1"/>
    <col min="8441" max="8441" width="6.5546875" style="118" customWidth="1"/>
    <col min="8442" max="8688" width="8.6640625" style="118"/>
    <col min="8689" max="8689" width="5.109375" style="118" customWidth="1"/>
    <col min="8690" max="8690" width="26.6640625" style="118" customWidth="1"/>
    <col min="8691" max="8691" width="13.109375" style="118" customWidth="1"/>
    <col min="8692" max="8692" width="10.6640625" style="118" customWidth="1"/>
    <col min="8693" max="8693" width="6.6640625" style="118" customWidth="1"/>
    <col min="8694" max="8695" width="7.6640625" style="118" customWidth="1"/>
    <col min="8696" max="8696" width="8.33203125" style="118" customWidth="1"/>
    <col min="8697" max="8697" width="6.5546875" style="118" customWidth="1"/>
    <col min="8698" max="8944" width="8.6640625" style="118"/>
    <col min="8945" max="8945" width="5.109375" style="118" customWidth="1"/>
    <col min="8946" max="8946" width="26.6640625" style="118" customWidth="1"/>
    <col min="8947" max="8947" width="13.109375" style="118" customWidth="1"/>
    <col min="8948" max="8948" width="10.6640625" style="118" customWidth="1"/>
    <col min="8949" max="8949" width="6.6640625" style="118" customWidth="1"/>
    <col min="8950" max="8951" width="7.6640625" style="118" customWidth="1"/>
    <col min="8952" max="8952" width="8.33203125" style="118" customWidth="1"/>
    <col min="8953" max="8953" width="6.5546875" style="118" customWidth="1"/>
    <col min="8954" max="9200" width="8.6640625" style="118"/>
    <col min="9201" max="9201" width="5.109375" style="118" customWidth="1"/>
    <col min="9202" max="9202" width="26.6640625" style="118" customWidth="1"/>
    <col min="9203" max="9203" width="13.109375" style="118" customWidth="1"/>
    <col min="9204" max="9204" width="10.6640625" style="118" customWidth="1"/>
    <col min="9205" max="9205" width="6.6640625" style="118" customWidth="1"/>
    <col min="9206" max="9207" width="7.6640625" style="118" customWidth="1"/>
    <col min="9208" max="9208" width="8.33203125" style="118" customWidth="1"/>
    <col min="9209" max="9209" width="6.5546875" style="118" customWidth="1"/>
    <col min="9210" max="9456" width="8.6640625" style="118"/>
    <col min="9457" max="9457" width="5.109375" style="118" customWidth="1"/>
    <col min="9458" max="9458" width="26.6640625" style="118" customWidth="1"/>
    <col min="9459" max="9459" width="13.109375" style="118" customWidth="1"/>
    <col min="9460" max="9460" width="10.6640625" style="118" customWidth="1"/>
    <col min="9461" max="9461" width="6.6640625" style="118" customWidth="1"/>
    <col min="9462" max="9463" width="7.6640625" style="118" customWidth="1"/>
    <col min="9464" max="9464" width="8.33203125" style="118" customWidth="1"/>
    <col min="9465" max="9465" width="6.5546875" style="118" customWidth="1"/>
    <col min="9466" max="9712" width="8.6640625" style="118"/>
    <col min="9713" max="9713" width="5.109375" style="118" customWidth="1"/>
    <col min="9714" max="9714" width="26.6640625" style="118" customWidth="1"/>
    <col min="9715" max="9715" width="13.109375" style="118" customWidth="1"/>
    <col min="9716" max="9716" width="10.6640625" style="118" customWidth="1"/>
    <col min="9717" max="9717" width="6.6640625" style="118" customWidth="1"/>
    <col min="9718" max="9719" width="7.6640625" style="118" customWidth="1"/>
    <col min="9720" max="9720" width="8.33203125" style="118" customWidth="1"/>
    <col min="9721" max="9721" width="6.5546875" style="118" customWidth="1"/>
    <col min="9722" max="9968" width="8.6640625" style="118"/>
    <col min="9969" max="9969" width="5.109375" style="118" customWidth="1"/>
    <col min="9970" max="9970" width="26.6640625" style="118" customWidth="1"/>
    <col min="9971" max="9971" width="13.109375" style="118" customWidth="1"/>
    <col min="9972" max="9972" width="10.6640625" style="118" customWidth="1"/>
    <col min="9973" max="9973" width="6.6640625" style="118" customWidth="1"/>
    <col min="9974" max="9975" width="7.6640625" style="118" customWidth="1"/>
    <col min="9976" max="9976" width="8.33203125" style="118" customWidth="1"/>
    <col min="9977" max="9977" width="6.5546875" style="118" customWidth="1"/>
    <col min="9978" max="10224" width="8.6640625" style="118"/>
    <col min="10225" max="10225" width="5.109375" style="118" customWidth="1"/>
    <col min="10226" max="10226" width="26.6640625" style="118" customWidth="1"/>
    <col min="10227" max="10227" width="13.109375" style="118" customWidth="1"/>
    <col min="10228" max="10228" width="10.6640625" style="118" customWidth="1"/>
    <col min="10229" max="10229" width="6.6640625" style="118" customWidth="1"/>
    <col min="10230" max="10231" width="7.6640625" style="118" customWidth="1"/>
    <col min="10232" max="10232" width="8.33203125" style="118" customWidth="1"/>
    <col min="10233" max="10233" width="6.5546875" style="118" customWidth="1"/>
    <col min="10234" max="10480" width="8.6640625" style="118"/>
    <col min="10481" max="10481" width="5.109375" style="118" customWidth="1"/>
    <col min="10482" max="10482" width="26.6640625" style="118" customWidth="1"/>
    <col min="10483" max="10483" width="13.109375" style="118" customWidth="1"/>
    <col min="10484" max="10484" width="10.6640625" style="118" customWidth="1"/>
    <col min="10485" max="10485" width="6.6640625" style="118" customWidth="1"/>
    <col min="10486" max="10487" width="7.6640625" style="118" customWidth="1"/>
    <col min="10488" max="10488" width="8.33203125" style="118" customWidth="1"/>
    <col min="10489" max="10489" width="6.5546875" style="118" customWidth="1"/>
    <col min="10490" max="10736" width="8.6640625" style="118"/>
    <col min="10737" max="10737" width="5.109375" style="118" customWidth="1"/>
    <col min="10738" max="10738" width="26.6640625" style="118" customWidth="1"/>
    <col min="10739" max="10739" width="13.109375" style="118" customWidth="1"/>
    <col min="10740" max="10740" width="10.6640625" style="118" customWidth="1"/>
    <col min="10741" max="10741" width="6.6640625" style="118" customWidth="1"/>
    <col min="10742" max="10743" width="7.6640625" style="118" customWidth="1"/>
    <col min="10744" max="10744" width="8.33203125" style="118" customWidth="1"/>
    <col min="10745" max="10745" width="6.5546875" style="118" customWidth="1"/>
    <col min="10746" max="10992" width="8.6640625" style="118"/>
    <col min="10993" max="10993" width="5.109375" style="118" customWidth="1"/>
    <col min="10994" max="10994" width="26.6640625" style="118" customWidth="1"/>
    <col min="10995" max="10995" width="13.109375" style="118" customWidth="1"/>
    <col min="10996" max="10996" width="10.6640625" style="118" customWidth="1"/>
    <col min="10997" max="10997" width="6.6640625" style="118" customWidth="1"/>
    <col min="10998" max="10999" width="7.6640625" style="118" customWidth="1"/>
    <col min="11000" max="11000" width="8.33203125" style="118" customWidth="1"/>
    <col min="11001" max="11001" width="6.5546875" style="118" customWidth="1"/>
    <col min="11002" max="11248" width="8.6640625" style="118"/>
    <col min="11249" max="11249" width="5.109375" style="118" customWidth="1"/>
    <col min="11250" max="11250" width="26.6640625" style="118" customWidth="1"/>
    <col min="11251" max="11251" width="13.109375" style="118" customWidth="1"/>
    <col min="11252" max="11252" width="10.6640625" style="118" customWidth="1"/>
    <col min="11253" max="11253" width="6.6640625" style="118" customWidth="1"/>
    <col min="11254" max="11255" width="7.6640625" style="118" customWidth="1"/>
    <col min="11256" max="11256" width="8.33203125" style="118" customWidth="1"/>
    <col min="11257" max="11257" width="6.5546875" style="118" customWidth="1"/>
    <col min="11258" max="11504" width="8.6640625" style="118"/>
    <col min="11505" max="11505" width="5.109375" style="118" customWidth="1"/>
    <col min="11506" max="11506" width="26.6640625" style="118" customWidth="1"/>
    <col min="11507" max="11507" width="13.109375" style="118" customWidth="1"/>
    <col min="11508" max="11508" width="10.6640625" style="118" customWidth="1"/>
    <col min="11509" max="11509" width="6.6640625" style="118" customWidth="1"/>
    <col min="11510" max="11511" width="7.6640625" style="118" customWidth="1"/>
    <col min="11512" max="11512" width="8.33203125" style="118" customWidth="1"/>
    <col min="11513" max="11513" width="6.5546875" style="118" customWidth="1"/>
    <col min="11514" max="11760" width="8.6640625" style="118"/>
    <col min="11761" max="11761" width="5.109375" style="118" customWidth="1"/>
    <col min="11762" max="11762" width="26.6640625" style="118" customWidth="1"/>
    <col min="11763" max="11763" width="13.109375" style="118" customWidth="1"/>
    <col min="11764" max="11764" width="10.6640625" style="118" customWidth="1"/>
    <col min="11765" max="11765" width="6.6640625" style="118" customWidth="1"/>
    <col min="11766" max="11767" width="7.6640625" style="118" customWidth="1"/>
    <col min="11768" max="11768" width="8.33203125" style="118" customWidth="1"/>
    <col min="11769" max="11769" width="6.5546875" style="118" customWidth="1"/>
    <col min="11770" max="12016" width="8.6640625" style="118"/>
    <col min="12017" max="12017" width="5.109375" style="118" customWidth="1"/>
    <col min="12018" max="12018" width="26.6640625" style="118" customWidth="1"/>
    <col min="12019" max="12019" width="13.109375" style="118" customWidth="1"/>
    <col min="12020" max="12020" width="10.6640625" style="118" customWidth="1"/>
    <col min="12021" max="12021" width="6.6640625" style="118" customWidth="1"/>
    <col min="12022" max="12023" width="7.6640625" style="118" customWidth="1"/>
    <col min="12024" max="12024" width="8.33203125" style="118" customWidth="1"/>
    <col min="12025" max="12025" width="6.5546875" style="118" customWidth="1"/>
    <col min="12026" max="12272" width="8.6640625" style="118"/>
    <col min="12273" max="12273" width="5.109375" style="118" customWidth="1"/>
    <col min="12274" max="12274" width="26.6640625" style="118" customWidth="1"/>
    <col min="12275" max="12275" width="13.109375" style="118" customWidth="1"/>
    <col min="12276" max="12276" width="10.6640625" style="118" customWidth="1"/>
    <col min="12277" max="12277" width="6.6640625" style="118" customWidth="1"/>
    <col min="12278" max="12279" width="7.6640625" style="118" customWidth="1"/>
    <col min="12280" max="12280" width="8.33203125" style="118" customWidth="1"/>
    <col min="12281" max="12281" width="6.5546875" style="118" customWidth="1"/>
    <col min="12282" max="12528" width="8.6640625" style="118"/>
    <col min="12529" max="12529" width="5.109375" style="118" customWidth="1"/>
    <col min="12530" max="12530" width="26.6640625" style="118" customWidth="1"/>
    <col min="12531" max="12531" width="13.109375" style="118" customWidth="1"/>
    <col min="12532" max="12532" width="10.6640625" style="118" customWidth="1"/>
    <col min="12533" max="12533" width="6.6640625" style="118" customWidth="1"/>
    <col min="12534" max="12535" width="7.6640625" style="118" customWidth="1"/>
    <col min="12536" max="12536" width="8.33203125" style="118" customWidth="1"/>
    <col min="12537" max="12537" width="6.5546875" style="118" customWidth="1"/>
    <col min="12538" max="12784" width="8.6640625" style="118"/>
    <col min="12785" max="12785" width="5.109375" style="118" customWidth="1"/>
    <col min="12786" max="12786" width="26.6640625" style="118" customWidth="1"/>
    <col min="12787" max="12787" width="13.109375" style="118" customWidth="1"/>
    <col min="12788" max="12788" width="10.6640625" style="118" customWidth="1"/>
    <col min="12789" max="12789" width="6.6640625" style="118" customWidth="1"/>
    <col min="12790" max="12791" width="7.6640625" style="118" customWidth="1"/>
    <col min="12792" max="12792" width="8.33203125" style="118" customWidth="1"/>
    <col min="12793" max="12793" width="6.5546875" style="118" customWidth="1"/>
    <col min="12794" max="13040" width="8.6640625" style="118"/>
    <col min="13041" max="13041" width="5.109375" style="118" customWidth="1"/>
    <col min="13042" max="13042" width="26.6640625" style="118" customWidth="1"/>
    <col min="13043" max="13043" width="13.109375" style="118" customWidth="1"/>
    <col min="13044" max="13044" width="10.6640625" style="118" customWidth="1"/>
    <col min="13045" max="13045" width="6.6640625" style="118" customWidth="1"/>
    <col min="13046" max="13047" width="7.6640625" style="118" customWidth="1"/>
    <col min="13048" max="13048" width="8.33203125" style="118" customWidth="1"/>
    <col min="13049" max="13049" width="6.5546875" style="118" customWidth="1"/>
    <col min="13050" max="13296" width="8.6640625" style="118"/>
    <col min="13297" max="13297" width="5.109375" style="118" customWidth="1"/>
    <col min="13298" max="13298" width="26.6640625" style="118" customWidth="1"/>
    <col min="13299" max="13299" width="13.109375" style="118" customWidth="1"/>
    <col min="13300" max="13300" width="10.6640625" style="118" customWidth="1"/>
    <col min="13301" max="13301" width="6.6640625" style="118" customWidth="1"/>
    <col min="13302" max="13303" width="7.6640625" style="118" customWidth="1"/>
    <col min="13304" max="13304" width="8.33203125" style="118" customWidth="1"/>
    <col min="13305" max="13305" width="6.5546875" style="118" customWidth="1"/>
    <col min="13306" max="13552" width="8.6640625" style="118"/>
    <col min="13553" max="13553" width="5.109375" style="118" customWidth="1"/>
    <col min="13554" max="13554" width="26.6640625" style="118" customWidth="1"/>
    <col min="13555" max="13555" width="13.109375" style="118" customWidth="1"/>
    <col min="13556" max="13556" width="10.6640625" style="118" customWidth="1"/>
    <col min="13557" max="13557" width="6.6640625" style="118" customWidth="1"/>
    <col min="13558" max="13559" width="7.6640625" style="118" customWidth="1"/>
    <col min="13560" max="13560" width="8.33203125" style="118" customWidth="1"/>
    <col min="13561" max="13561" width="6.5546875" style="118" customWidth="1"/>
    <col min="13562" max="13808" width="8.6640625" style="118"/>
    <col min="13809" max="13809" width="5.109375" style="118" customWidth="1"/>
    <col min="13810" max="13810" width="26.6640625" style="118" customWidth="1"/>
    <col min="13811" max="13811" width="13.109375" style="118" customWidth="1"/>
    <col min="13812" max="13812" width="10.6640625" style="118" customWidth="1"/>
    <col min="13813" max="13813" width="6.6640625" style="118" customWidth="1"/>
    <col min="13814" max="13815" width="7.6640625" style="118" customWidth="1"/>
    <col min="13816" max="13816" width="8.33203125" style="118" customWidth="1"/>
    <col min="13817" max="13817" width="6.5546875" style="118" customWidth="1"/>
    <col min="13818" max="14064" width="8.6640625" style="118"/>
    <col min="14065" max="14065" width="5.109375" style="118" customWidth="1"/>
    <col min="14066" max="14066" width="26.6640625" style="118" customWidth="1"/>
    <col min="14067" max="14067" width="13.109375" style="118" customWidth="1"/>
    <col min="14068" max="14068" width="10.6640625" style="118" customWidth="1"/>
    <col min="14069" max="14069" width="6.6640625" style="118" customWidth="1"/>
    <col min="14070" max="14071" width="7.6640625" style="118" customWidth="1"/>
    <col min="14072" max="14072" width="8.33203125" style="118" customWidth="1"/>
    <col min="14073" max="14073" width="6.5546875" style="118" customWidth="1"/>
    <col min="14074" max="14320" width="8.6640625" style="118"/>
    <col min="14321" max="14321" width="5.109375" style="118" customWidth="1"/>
    <col min="14322" max="14322" width="26.6640625" style="118" customWidth="1"/>
    <col min="14323" max="14323" width="13.109375" style="118" customWidth="1"/>
    <col min="14324" max="14324" width="10.6640625" style="118" customWidth="1"/>
    <col min="14325" max="14325" width="6.6640625" style="118" customWidth="1"/>
    <col min="14326" max="14327" width="7.6640625" style="118" customWidth="1"/>
    <col min="14328" max="14328" width="8.33203125" style="118" customWidth="1"/>
    <col min="14329" max="14329" width="6.5546875" style="118" customWidth="1"/>
    <col min="14330" max="14576" width="8.6640625" style="118"/>
    <col min="14577" max="14577" width="5.109375" style="118" customWidth="1"/>
    <col min="14578" max="14578" width="26.6640625" style="118" customWidth="1"/>
    <col min="14579" max="14579" width="13.109375" style="118" customWidth="1"/>
    <col min="14580" max="14580" width="10.6640625" style="118" customWidth="1"/>
    <col min="14581" max="14581" width="6.6640625" style="118" customWidth="1"/>
    <col min="14582" max="14583" width="7.6640625" style="118" customWidth="1"/>
    <col min="14584" max="14584" width="8.33203125" style="118" customWidth="1"/>
    <col min="14585" max="14585" width="6.5546875" style="118" customWidth="1"/>
    <col min="14586" max="14832" width="8.6640625" style="118"/>
    <col min="14833" max="14833" width="5.109375" style="118" customWidth="1"/>
    <col min="14834" max="14834" width="26.6640625" style="118" customWidth="1"/>
    <col min="14835" max="14835" width="13.109375" style="118" customWidth="1"/>
    <col min="14836" max="14836" width="10.6640625" style="118" customWidth="1"/>
    <col min="14837" max="14837" width="6.6640625" style="118" customWidth="1"/>
    <col min="14838" max="14839" width="7.6640625" style="118" customWidth="1"/>
    <col min="14840" max="14840" width="8.33203125" style="118" customWidth="1"/>
    <col min="14841" max="14841" width="6.5546875" style="118" customWidth="1"/>
    <col min="14842" max="15088" width="8.6640625" style="118"/>
    <col min="15089" max="15089" width="5.109375" style="118" customWidth="1"/>
    <col min="15090" max="15090" width="26.6640625" style="118" customWidth="1"/>
    <col min="15091" max="15091" width="13.109375" style="118" customWidth="1"/>
    <col min="15092" max="15092" width="10.6640625" style="118" customWidth="1"/>
    <col min="15093" max="15093" width="6.6640625" style="118" customWidth="1"/>
    <col min="15094" max="15095" width="7.6640625" style="118" customWidth="1"/>
    <col min="15096" max="15096" width="8.33203125" style="118" customWidth="1"/>
    <col min="15097" max="15097" width="6.5546875" style="118" customWidth="1"/>
    <col min="15098" max="15344" width="8.6640625" style="118"/>
    <col min="15345" max="15345" width="5.109375" style="118" customWidth="1"/>
    <col min="15346" max="15346" width="26.6640625" style="118" customWidth="1"/>
    <col min="15347" max="15347" width="13.109375" style="118" customWidth="1"/>
    <col min="15348" max="15348" width="10.6640625" style="118" customWidth="1"/>
    <col min="15349" max="15349" width="6.6640625" style="118" customWidth="1"/>
    <col min="15350" max="15351" width="7.6640625" style="118" customWidth="1"/>
    <col min="15352" max="15352" width="8.33203125" style="118" customWidth="1"/>
    <col min="15353" max="15353" width="6.5546875" style="118" customWidth="1"/>
    <col min="15354" max="15600" width="8.6640625" style="118"/>
    <col min="15601" max="15601" width="5.109375" style="118" customWidth="1"/>
    <col min="15602" max="15602" width="26.6640625" style="118" customWidth="1"/>
    <col min="15603" max="15603" width="13.109375" style="118" customWidth="1"/>
    <col min="15604" max="15604" width="10.6640625" style="118" customWidth="1"/>
    <col min="15605" max="15605" width="6.6640625" style="118" customWidth="1"/>
    <col min="15606" max="15607" width="7.6640625" style="118" customWidth="1"/>
    <col min="15608" max="15608" width="8.33203125" style="118" customWidth="1"/>
    <col min="15609" max="15609" width="6.5546875" style="118" customWidth="1"/>
    <col min="15610" max="15856" width="8.6640625" style="118"/>
    <col min="15857" max="15857" width="5.109375" style="118" customWidth="1"/>
    <col min="15858" max="15858" width="26.6640625" style="118" customWidth="1"/>
    <col min="15859" max="15859" width="13.109375" style="118" customWidth="1"/>
    <col min="15860" max="15860" width="10.6640625" style="118" customWidth="1"/>
    <col min="15861" max="15861" width="6.6640625" style="118" customWidth="1"/>
    <col min="15862" max="15863" width="7.6640625" style="118" customWidth="1"/>
    <col min="15864" max="15864" width="8.33203125" style="118" customWidth="1"/>
    <col min="15865" max="15865" width="6.5546875" style="118" customWidth="1"/>
    <col min="15866" max="16112" width="8.6640625" style="118"/>
    <col min="16113" max="16113" width="5.109375" style="118" customWidth="1"/>
    <col min="16114" max="16114" width="26.6640625" style="118" customWidth="1"/>
    <col min="16115" max="16115" width="13.109375" style="118" customWidth="1"/>
    <col min="16116" max="16116" width="10.6640625" style="118" customWidth="1"/>
    <col min="16117" max="16117" width="6.6640625" style="118" customWidth="1"/>
    <col min="16118" max="16119" width="7.6640625" style="118" customWidth="1"/>
    <col min="16120" max="16120" width="8.33203125" style="118" customWidth="1"/>
    <col min="16121" max="16121" width="6.5546875" style="118" customWidth="1"/>
    <col min="16122" max="16384" width="8.6640625" style="118"/>
  </cols>
  <sheetData>
    <row r="1" spans="1:8" s="117" customFormat="1" x14ac:dyDescent="0.3">
      <c r="A1" s="190" t="s">
        <v>185</v>
      </c>
      <c r="B1" s="190"/>
      <c r="C1" s="190"/>
      <c r="D1" s="190"/>
      <c r="E1" s="190"/>
      <c r="F1" s="190"/>
      <c r="G1" s="190"/>
      <c r="H1" s="190"/>
    </row>
    <row r="2" spans="1:8" s="117" customFormat="1" ht="21.6" customHeight="1" x14ac:dyDescent="0.3">
      <c r="A2" s="191" t="s">
        <v>48</v>
      </c>
      <c r="B2" s="191"/>
      <c r="C2" s="191"/>
      <c r="D2" s="191"/>
      <c r="E2" s="191"/>
      <c r="F2" s="191"/>
      <c r="G2" s="191"/>
      <c r="H2" s="191"/>
    </row>
    <row r="3" spans="1:8" s="117" customFormat="1" x14ac:dyDescent="0.3">
      <c r="A3" s="119" t="s">
        <v>21</v>
      </c>
      <c r="C3" s="120"/>
      <c r="D3" s="120"/>
      <c r="G3" s="121"/>
      <c r="H3" s="146" t="s">
        <v>247</v>
      </c>
    </row>
    <row r="4" spans="1:8" s="117" customFormat="1" ht="21" customHeight="1" x14ac:dyDescent="0.3">
      <c r="A4" s="192" t="s">
        <v>224</v>
      </c>
      <c r="B4" s="192"/>
      <c r="C4" s="192"/>
      <c r="D4" s="192"/>
      <c r="E4" s="192"/>
      <c r="F4" s="192"/>
      <c r="G4" s="192"/>
      <c r="H4" s="192"/>
    </row>
    <row r="5" spans="1:8" ht="30" x14ac:dyDescent="0.3">
      <c r="A5" s="14" t="s">
        <v>76</v>
      </c>
      <c r="B5" s="14" t="s">
        <v>49</v>
      </c>
      <c r="C5" s="14" t="s">
        <v>50</v>
      </c>
      <c r="D5" s="14" t="s">
        <v>51</v>
      </c>
      <c r="E5" s="14" t="s">
        <v>52</v>
      </c>
      <c r="F5" s="14" t="s">
        <v>53</v>
      </c>
      <c r="G5" s="123" t="s">
        <v>186</v>
      </c>
      <c r="H5" s="14" t="s">
        <v>244</v>
      </c>
    </row>
    <row r="6" spans="1:8" s="124" customFormat="1" ht="21" customHeight="1" x14ac:dyDescent="0.3">
      <c r="A6" s="193" t="s">
        <v>225</v>
      </c>
      <c r="B6" s="193"/>
      <c r="C6" s="193"/>
      <c r="D6" s="193"/>
      <c r="E6" s="193"/>
      <c r="F6" s="193"/>
      <c r="G6" s="193"/>
      <c r="H6" s="193"/>
    </row>
    <row r="7" spans="1:8" x14ac:dyDescent="0.3">
      <c r="A7" s="19">
        <v>1</v>
      </c>
      <c r="B7" s="125" t="s">
        <v>137</v>
      </c>
      <c r="C7" s="14" t="s">
        <v>30</v>
      </c>
      <c r="D7" s="148" t="s">
        <v>138</v>
      </c>
      <c r="E7" s="164" t="s">
        <v>109</v>
      </c>
      <c r="F7" s="164">
        <v>11</v>
      </c>
      <c r="G7" s="144" t="s">
        <v>75</v>
      </c>
      <c r="H7" s="127">
        <v>1</v>
      </c>
    </row>
    <row r="8" spans="1:8" x14ac:dyDescent="0.3">
      <c r="A8" s="19">
        <v>2</v>
      </c>
      <c r="B8" s="153" t="s">
        <v>105</v>
      </c>
      <c r="C8" s="14" t="s">
        <v>35</v>
      </c>
      <c r="D8" s="148" t="s">
        <v>70</v>
      </c>
      <c r="E8" s="19">
        <v>1</v>
      </c>
      <c r="F8" s="19">
        <v>1</v>
      </c>
      <c r="G8" s="144" t="s">
        <v>223</v>
      </c>
      <c r="H8" s="127">
        <v>2</v>
      </c>
    </row>
    <row r="9" spans="1:8" x14ac:dyDescent="0.3">
      <c r="A9" s="19">
        <v>3</v>
      </c>
      <c r="B9" s="125" t="s">
        <v>156</v>
      </c>
      <c r="C9" s="14" t="s">
        <v>37</v>
      </c>
      <c r="D9" s="148" t="s">
        <v>154</v>
      </c>
      <c r="E9" s="19">
        <v>1</v>
      </c>
      <c r="F9" s="164">
        <v>12</v>
      </c>
      <c r="G9" s="144" t="s">
        <v>223</v>
      </c>
      <c r="H9" s="127">
        <v>3</v>
      </c>
    </row>
    <row r="10" spans="1:8" x14ac:dyDescent="0.3">
      <c r="A10" s="19">
        <v>4</v>
      </c>
      <c r="B10" s="153" t="s">
        <v>227</v>
      </c>
      <c r="C10" s="14" t="s">
        <v>29</v>
      </c>
      <c r="D10" s="164" t="s">
        <v>71</v>
      </c>
      <c r="E10" s="19">
        <v>1</v>
      </c>
      <c r="F10" s="19">
        <v>3</v>
      </c>
      <c r="G10" s="144" t="s">
        <v>223</v>
      </c>
      <c r="H10" s="127">
        <v>4</v>
      </c>
    </row>
    <row r="11" spans="1:8" x14ac:dyDescent="0.3">
      <c r="A11" s="19">
        <v>5</v>
      </c>
      <c r="B11" s="153" t="s">
        <v>205</v>
      </c>
      <c r="C11" s="14" t="s">
        <v>39</v>
      </c>
      <c r="D11" s="164" t="s">
        <v>83</v>
      </c>
      <c r="E11" s="19">
        <v>1</v>
      </c>
      <c r="F11" s="19">
        <v>1</v>
      </c>
      <c r="G11" s="144" t="s">
        <v>75</v>
      </c>
      <c r="H11" s="127" t="s">
        <v>208</v>
      </c>
    </row>
    <row r="12" spans="1:8" x14ac:dyDescent="0.3">
      <c r="A12" s="19">
        <v>6</v>
      </c>
      <c r="B12" s="165" t="s">
        <v>141</v>
      </c>
      <c r="C12" s="166" t="s">
        <v>30</v>
      </c>
      <c r="D12" s="162" t="s">
        <v>138</v>
      </c>
      <c r="E12" s="162" t="s">
        <v>109</v>
      </c>
      <c r="F12" s="164">
        <v>10</v>
      </c>
      <c r="G12" s="144" t="s">
        <v>78</v>
      </c>
      <c r="H12" s="127" t="s">
        <v>208</v>
      </c>
    </row>
    <row r="13" spans="1:8" x14ac:dyDescent="0.3">
      <c r="A13" s="19">
        <v>7</v>
      </c>
      <c r="B13" s="153" t="s">
        <v>89</v>
      </c>
      <c r="C13" s="14" t="s">
        <v>26</v>
      </c>
      <c r="D13" s="164" t="s">
        <v>66</v>
      </c>
      <c r="E13" s="19">
        <v>1</v>
      </c>
      <c r="F13" s="19">
        <v>9</v>
      </c>
      <c r="G13" s="144" t="s">
        <v>78</v>
      </c>
      <c r="H13" s="127" t="s">
        <v>213</v>
      </c>
    </row>
    <row r="14" spans="1:8" x14ac:dyDescent="0.3">
      <c r="A14" s="19">
        <v>8</v>
      </c>
      <c r="B14" s="167" t="s">
        <v>142</v>
      </c>
      <c r="C14" s="168" t="s">
        <v>30</v>
      </c>
      <c r="D14" s="163" t="s">
        <v>138</v>
      </c>
      <c r="E14" s="169">
        <v>1</v>
      </c>
      <c r="F14" s="19">
        <v>8</v>
      </c>
      <c r="G14" s="144" t="s">
        <v>78</v>
      </c>
      <c r="H14" s="127" t="s">
        <v>213</v>
      </c>
    </row>
    <row r="15" spans="1:8" x14ac:dyDescent="0.3">
      <c r="A15" s="19">
        <v>9</v>
      </c>
      <c r="B15" s="153" t="s">
        <v>103</v>
      </c>
      <c r="C15" s="14" t="s">
        <v>35</v>
      </c>
      <c r="D15" s="164" t="s">
        <v>70</v>
      </c>
      <c r="E15" s="19">
        <v>1</v>
      </c>
      <c r="F15" s="19">
        <v>2</v>
      </c>
      <c r="G15" s="144" t="s">
        <v>75</v>
      </c>
      <c r="H15" s="127">
        <v>9</v>
      </c>
    </row>
    <row r="16" spans="1:8" x14ac:dyDescent="0.3">
      <c r="A16" s="19">
        <v>10</v>
      </c>
      <c r="B16" s="153" t="s">
        <v>155</v>
      </c>
      <c r="C16" s="14" t="s">
        <v>37</v>
      </c>
      <c r="D16" s="164" t="s">
        <v>154</v>
      </c>
      <c r="E16" s="19">
        <v>1</v>
      </c>
      <c r="F16" s="19">
        <v>12</v>
      </c>
      <c r="G16" s="144" t="s">
        <v>78</v>
      </c>
      <c r="H16" s="188" t="s">
        <v>246</v>
      </c>
    </row>
    <row r="17" spans="1:8" x14ac:dyDescent="0.3">
      <c r="A17" s="19">
        <v>11</v>
      </c>
      <c r="B17" s="125" t="s">
        <v>97</v>
      </c>
      <c r="C17" s="14" t="s">
        <v>31</v>
      </c>
      <c r="D17" s="164" t="s">
        <v>96</v>
      </c>
      <c r="E17" s="164">
        <v>1</v>
      </c>
      <c r="F17" s="164">
        <v>1</v>
      </c>
      <c r="G17" s="144" t="s">
        <v>75</v>
      </c>
      <c r="H17" s="188" t="s">
        <v>246</v>
      </c>
    </row>
    <row r="18" spans="1:8" x14ac:dyDescent="0.3">
      <c r="A18" s="19">
        <v>12</v>
      </c>
      <c r="B18" s="125" t="s">
        <v>100</v>
      </c>
      <c r="C18" s="14" t="s">
        <v>31</v>
      </c>
      <c r="D18" s="164" t="s">
        <v>96</v>
      </c>
      <c r="E18" s="164">
        <v>1</v>
      </c>
      <c r="F18" s="164">
        <v>2</v>
      </c>
      <c r="G18" s="144" t="s">
        <v>223</v>
      </c>
      <c r="H18" s="188" t="s">
        <v>246</v>
      </c>
    </row>
    <row r="19" spans="1:8" x14ac:dyDescent="0.3">
      <c r="A19" s="19">
        <v>13</v>
      </c>
      <c r="B19" s="125" t="s">
        <v>101</v>
      </c>
      <c r="C19" s="14" t="s">
        <v>31</v>
      </c>
      <c r="D19" s="164" t="s">
        <v>96</v>
      </c>
      <c r="E19" s="164">
        <v>1</v>
      </c>
      <c r="F19" s="164">
        <v>3</v>
      </c>
      <c r="G19" s="144" t="s">
        <v>223</v>
      </c>
      <c r="H19" s="188" t="s">
        <v>246</v>
      </c>
    </row>
    <row r="20" spans="1:8" x14ac:dyDescent="0.3">
      <c r="A20" s="19">
        <v>14</v>
      </c>
      <c r="B20" s="125" t="s">
        <v>132</v>
      </c>
      <c r="C20" s="14" t="s">
        <v>28</v>
      </c>
      <c r="D20" s="164" t="s">
        <v>64</v>
      </c>
      <c r="E20" s="19">
        <v>1</v>
      </c>
      <c r="F20" s="164">
        <v>3</v>
      </c>
      <c r="G20" s="144" t="s">
        <v>223</v>
      </c>
      <c r="H20" s="188" t="s">
        <v>246</v>
      </c>
    </row>
    <row r="21" spans="1:8" x14ac:dyDescent="0.3">
      <c r="A21" s="19">
        <v>15</v>
      </c>
      <c r="B21" s="153" t="s">
        <v>133</v>
      </c>
      <c r="C21" s="14" t="s">
        <v>28</v>
      </c>
      <c r="D21" s="164" t="s">
        <v>64</v>
      </c>
      <c r="E21" s="19">
        <v>1</v>
      </c>
      <c r="F21" s="19">
        <v>3</v>
      </c>
      <c r="G21" s="144" t="s">
        <v>223</v>
      </c>
      <c r="H21" s="188" t="s">
        <v>246</v>
      </c>
    </row>
    <row r="22" spans="1:8" x14ac:dyDescent="0.3">
      <c r="A22" s="19">
        <v>16</v>
      </c>
      <c r="B22" s="125" t="s">
        <v>134</v>
      </c>
      <c r="C22" s="14" t="s">
        <v>28</v>
      </c>
      <c r="D22" s="164" t="s">
        <v>64</v>
      </c>
      <c r="E22" s="19">
        <v>1</v>
      </c>
      <c r="F22" s="164">
        <v>2</v>
      </c>
      <c r="G22" s="144" t="s">
        <v>223</v>
      </c>
      <c r="H22" s="188" t="s">
        <v>246</v>
      </c>
    </row>
    <row r="23" spans="1:8" x14ac:dyDescent="0.3">
      <c r="B23" s="120"/>
      <c r="G23" s="120"/>
    </row>
    <row r="24" spans="1:8" s="124" customFormat="1" ht="19.2" customHeight="1" x14ac:dyDescent="0.3">
      <c r="A24" s="189" t="s">
        <v>226</v>
      </c>
      <c r="B24" s="189"/>
      <c r="C24" s="189"/>
      <c r="D24" s="189"/>
      <c r="E24" s="189"/>
      <c r="F24" s="189"/>
      <c r="G24" s="189"/>
      <c r="H24" s="189"/>
    </row>
    <row r="25" spans="1:8" x14ac:dyDescent="0.3">
      <c r="A25" s="19">
        <v>1</v>
      </c>
      <c r="B25" s="153" t="s">
        <v>110</v>
      </c>
      <c r="C25" s="14" t="s">
        <v>35</v>
      </c>
      <c r="D25" s="164" t="s">
        <v>70</v>
      </c>
      <c r="E25" s="19">
        <v>1</v>
      </c>
      <c r="F25" s="19">
        <v>2</v>
      </c>
      <c r="G25" s="144"/>
      <c r="H25" s="127">
        <v>1</v>
      </c>
    </row>
    <row r="26" spans="1:8" x14ac:dyDescent="0.3">
      <c r="A26" s="19">
        <v>2</v>
      </c>
      <c r="B26" s="125" t="s">
        <v>179</v>
      </c>
      <c r="C26" s="14" t="s">
        <v>29</v>
      </c>
      <c r="D26" s="164" t="s">
        <v>72</v>
      </c>
      <c r="E26" s="164">
        <v>1</v>
      </c>
      <c r="F26" s="164">
        <v>1</v>
      </c>
      <c r="G26" s="144"/>
      <c r="H26" s="19">
        <v>2</v>
      </c>
    </row>
    <row r="27" spans="1:8" x14ac:dyDescent="0.3">
      <c r="A27" s="19">
        <v>3</v>
      </c>
      <c r="B27" s="153" t="s">
        <v>245</v>
      </c>
      <c r="C27" s="14" t="s">
        <v>27</v>
      </c>
      <c r="D27" s="164" t="s">
        <v>65</v>
      </c>
      <c r="E27" s="19">
        <v>1</v>
      </c>
      <c r="F27" s="19">
        <v>2</v>
      </c>
      <c r="G27" s="144"/>
      <c r="H27" s="164">
        <v>3</v>
      </c>
    </row>
    <row r="28" spans="1:8" x14ac:dyDescent="0.3">
      <c r="A28" s="19">
        <v>4</v>
      </c>
      <c r="B28" s="153" t="s">
        <v>82</v>
      </c>
      <c r="C28" s="14" t="s">
        <v>29</v>
      </c>
      <c r="D28" s="164" t="s">
        <v>71</v>
      </c>
      <c r="E28" s="19">
        <v>1</v>
      </c>
      <c r="F28" s="19">
        <v>3</v>
      </c>
      <c r="G28" s="144"/>
      <c r="H28" s="127">
        <v>4</v>
      </c>
    </row>
    <row r="29" spans="1:8" x14ac:dyDescent="0.3">
      <c r="A29" s="19" t="s">
        <v>248</v>
      </c>
      <c r="B29" s="153" t="s">
        <v>94</v>
      </c>
      <c r="C29" s="14" t="s">
        <v>26</v>
      </c>
      <c r="D29" s="164" t="s">
        <v>66</v>
      </c>
      <c r="E29" s="19">
        <v>1</v>
      </c>
      <c r="F29" s="19">
        <v>7</v>
      </c>
      <c r="G29" s="144"/>
      <c r="H29" s="127"/>
    </row>
    <row r="30" spans="1:8" x14ac:dyDescent="0.3">
      <c r="A30" s="19" t="s">
        <v>248</v>
      </c>
      <c r="B30" s="153" t="s">
        <v>159</v>
      </c>
      <c r="C30" s="14" t="s">
        <v>37</v>
      </c>
      <c r="D30" s="164" t="s">
        <v>154</v>
      </c>
      <c r="E30" s="19">
        <v>1</v>
      </c>
      <c r="F30" s="19">
        <v>7</v>
      </c>
      <c r="G30" s="126"/>
      <c r="H30" s="127"/>
    </row>
    <row r="31" spans="1:8" x14ac:dyDescent="0.3">
      <c r="A31" s="19" t="s">
        <v>248</v>
      </c>
      <c r="B31" s="153" t="s">
        <v>222</v>
      </c>
      <c r="C31" s="14" t="s">
        <v>37</v>
      </c>
      <c r="D31" s="164" t="s">
        <v>154</v>
      </c>
      <c r="E31" s="19">
        <v>1</v>
      </c>
      <c r="F31" s="19">
        <v>12</v>
      </c>
      <c r="G31" s="126"/>
      <c r="H31" s="127"/>
    </row>
    <row r="32" spans="1:8" x14ac:dyDescent="0.3">
      <c r="A32" s="19" t="s">
        <v>248</v>
      </c>
      <c r="B32" s="125" t="s">
        <v>180</v>
      </c>
      <c r="C32" s="14" t="s">
        <v>38</v>
      </c>
      <c r="D32" s="164" t="s">
        <v>181</v>
      </c>
      <c r="E32" s="164">
        <v>1</v>
      </c>
      <c r="F32" s="164">
        <v>1</v>
      </c>
      <c r="G32" s="144"/>
      <c r="H32" s="19"/>
    </row>
    <row r="33" spans="1:8" x14ac:dyDescent="0.3">
      <c r="A33" s="19" t="s">
        <v>248</v>
      </c>
      <c r="B33" s="153" t="s">
        <v>111</v>
      </c>
      <c r="C33" s="14" t="s">
        <v>35</v>
      </c>
      <c r="D33" s="164" t="s">
        <v>70</v>
      </c>
      <c r="E33" s="19" t="s">
        <v>109</v>
      </c>
      <c r="F33" s="19">
        <v>4</v>
      </c>
      <c r="G33" s="127"/>
      <c r="H33" s="164"/>
    </row>
    <row r="34" spans="1:8" x14ac:dyDescent="0.3">
      <c r="A34" s="19" t="s">
        <v>248</v>
      </c>
      <c r="B34" s="125" t="s">
        <v>119</v>
      </c>
      <c r="C34" s="14" t="s">
        <v>34</v>
      </c>
      <c r="D34" s="164" t="s">
        <v>113</v>
      </c>
      <c r="E34" s="19">
        <v>1</v>
      </c>
      <c r="F34" s="164">
        <v>1</v>
      </c>
      <c r="G34" s="126"/>
      <c r="H34" s="19"/>
    </row>
    <row r="35" spans="1:8" x14ac:dyDescent="0.3">
      <c r="A35" s="19" t="s">
        <v>248</v>
      </c>
      <c r="B35" s="153" t="s">
        <v>120</v>
      </c>
      <c r="C35" s="14" t="s">
        <v>34</v>
      </c>
      <c r="D35" s="164" t="s">
        <v>113</v>
      </c>
      <c r="E35" s="19">
        <v>1</v>
      </c>
      <c r="F35" s="19">
        <v>1</v>
      </c>
      <c r="G35" s="126"/>
      <c r="H35" s="19"/>
    </row>
    <row r="36" spans="1:8" x14ac:dyDescent="0.3">
      <c r="A36" s="19" t="s">
        <v>248</v>
      </c>
      <c r="B36" s="153" t="s">
        <v>128</v>
      </c>
      <c r="C36" s="14" t="s">
        <v>27</v>
      </c>
      <c r="D36" s="164" t="s">
        <v>65</v>
      </c>
      <c r="E36" s="19">
        <v>1</v>
      </c>
      <c r="F36" s="19">
        <v>2</v>
      </c>
      <c r="G36" s="144"/>
      <c r="H36" s="164"/>
    </row>
    <row r="37" spans="1:8" x14ac:dyDescent="0.3">
      <c r="A37" s="19" t="s">
        <v>248</v>
      </c>
      <c r="B37" s="125" t="s">
        <v>135</v>
      </c>
      <c r="C37" s="14" t="s">
        <v>28</v>
      </c>
      <c r="D37" s="164" t="s">
        <v>64</v>
      </c>
      <c r="E37" s="19">
        <v>1</v>
      </c>
      <c r="F37" s="19">
        <v>3</v>
      </c>
      <c r="G37" s="126"/>
      <c r="H37" s="127"/>
    </row>
    <row r="38" spans="1:8" x14ac:dyDescent="0.3">
      <c r="A38" s="19" t="s">
        <v>248</v>
      </c>
      <c r="B38" s="125" t="s">
        <v>164</v>
      </c>
      <c r="C38" s="14" t="s">
        <v>68</v>
      </c>
      <c r="D38" s="148" t="s">
        <v>161</v>
      </c>
      <c r="E38" s="164">
        <v>1</v>
      </c>
      <c r="F38" s="164">
        <v>2</v>
      </c>
      <c r="G38" s="126"/>
      <c r="H38" s="127"/>
    </row>
    <row r="39" spans="1:8" x14ac:dyDescent="0.3">
      <c r="A39" s="19" t="s">
        <v>248</v>
      </c>
      <c r="B39" s="153" t="s">
        <v>165</v>
      </c>
      <c r="C39" s="14" t="s">
        <v>68</v>
      </c>
      <c r="D39" s="148" t="s">
        <v>161</v>
      </c>
      <c r="E39" s="148">
        <v>1</v>
      </c>
      <c r="F39" s="19">
        <v>2</v>
      </c>
      <c r="G39" s="144"/>
      <c r="H39" s="127"/>
    </row>
    <row r="40" spans="1:8" x14ac:dyDescent="0.3">
      <c r="A40" s="19" t="s">
        <v>248</v>
      </c>
      <c r="B40" s="125" t="s">
        <v>177</v>
      </c>
      <c r="C40" s="14" t="s">
        <v>176</v>
      </c>
      <c r="D40" s="164" t="s">
        <v>173</v>
      </c>
      <c r="E40" s="148">
        <v>1</v>
      </c>
      <c r="F40" s="148">
        <v>1</v>
      </c>
      <c r="G40" s="144"/>
      <c r="H40" s="127"/>
    </row>
    <row r="41" spans="1:8" ht="11.4" customHeight="1" x14ac:dyDescent="0.3">
      <c r="A41" s="122"/>
      <c r="B41" s="12"/>
      <c r="C41" s="142"/>
      <c r="D41" s="4"/>
      <c r="E41" s="4"/>
      <c r="F41" s="4"/>
    </row>
    <row r="42" spans="1:8" s="135" customFormat="1" x14ac:dyDescent="0.25">
      <c r="A42" s="132" t="s">
        <v>43</v>
      </c>
      <c r="B42" s="133"/>
      <c r="H42" s="136" t="s">
        <v>69</v>
      </c>
    </row>
    <row r="43" spans="1:8" s="135" customFormat="1" ht="9.6" customHeight="1" x14ac:dyDescent="0.25">
      <c r="A43" s="137"/>
      <c r="B43" s="133"/>
      <c r="C43" s="138"/>
      <c r="D43" s="139"/>
      <c r="E43" s="140"/>
      <c r="G43" s="141"/>
    </row>
    <row r="44" spans="1:8" s="135" customFormat="1" x14ac:dyDescent="0.25">
      <c r="A44" s="132" t="s">
        <v>47</v>
      </c>
      <c r="B44" s="134"/>
      <c r="G44" s="134"/>
      <c r="H44" s="136" t="s">
        <v>183</v>
      </c>
    </row>
  </sheetData>
  <sortState ref="A7:WVA22">
    <sortCondition ref="H7:H22"/>
  </sortState>
  <mergeCells count="5">
    <mergeCell ref="A24:H24"/>
    <mergeCell ref="A1:H1"/>
    <mergeCell ref="A2:H2"/>
    <mergeCell ref="A4:H4"/>
    <mergeCell ref="A6:H6"/>
  </mergeCells>
  <phoneticPr fontId="15" type="noConversion"/>
  <printOptions horizontalCentered="1"/>
  <pageMargins left="0.71" right="0.19685039370078741" top="0.43307086614173229" bottom="0.31496062992125984" header="0.19685039370078741" footer="0.19685039370078741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zoomScale="70" zoomScaleNormal="70" workbookViewId="0">
      <selection activeCell="H14" sqref="H14"/>
    </sheetView>
  </sheetViews>
  <sheetFormatPr defaultColWidth="8.6640625" defaultRowHeight="15" x14ac:dyDescent="0.3"/>
  <cols>
    <col min="1" max="1" width="5.5546875" style="120" customWidth="1"/>
    <col min="2" max="2" width="28.77734375" style="118" customWidth="1"/>
    <col min="3" max="3" width="13.109375" style="120" customWidth="1"/>
    <col min="4" max="4" width="10.6640625" style="120" customWidth="1"/>
    <col min="5" max="5" width="6.6640625" style="120" customWidth="1"/>
    <col min="6" max="6" width="8.109375" style="120" customWidth="1"/>
    <col min="7" max="7" width="8.109375" style="131" customWidth="1"/>
    <col min="8" max="8" width="9.44140625" style="120" customWidth="1"/>
    <col min="9" max="9" width="3.21875" style="118" customWidth="1"/>
    <col min="10" max="240" width="8.6640625" style="118"/>
    <col min="241" max="241" width="5.109375" style="118" customWidth="1"/>
    <col min="242" max="242" width="26.6640625" style="118" customWidth="1"/>
    <col min="243" max="243" width="13.109375" style="118" customWidth="1"/>
    <col min="244" max="244" width="10.6640625" style="118" customWidth="1"/>
    <col min="245" max="245" width="6.6640625" style="118" customWidth="1"/>
    <col min="246" max="247" width="7.6640625" style="118" customWidth="1"/>
    <col min="248" max="248" width="8.33203125" style="118" customWidth="1"/>
    <col min="249" max="249" width="6.5546875" style="118" customWidth="1"/>
    <col min="250" max="496" width="8.6640625" style="118"/>
    <col min="497" max="497" width="5.109375" style="118" customWidth="1"/>
    <col min="498" max="498" width="26.6640625" style="118" customWidth="1"/>
    <col min="499" max="499" width="13.109375" style="118" customWidth="1"/>
    <col min="500" max="500" width="10.6640625" style="118" customWidth="1"/>
    <col min="501" max="501" width="6.6640625" style="118" customWidth="1"/>
    <col min="502" max="503" width="7.6640625" style="118" customWidth="1"/>
    <col min="504" max="504" width="8.33203125" style="118" customWidth="1"/>
    <col min="505" max="505" width="6.5546875" style="118" customWidth="1"/>
    <col min="506" max="752" width="8.6640625" style="118"/>
    <col min="753" max="753" width="5.109375" style="118" customWidth="1"/>
    <col min="754" max="754" width="26.6640625" style="118" customWidth="1"/>
    <col min="755" max="755" width="13.109375" style="118" customWidth="1"/>
    <col min="756" max="756" width="10.6640625" style="118" customWidth="1"/>
    <col min="757" max="757" width="6.6640625" style="118" customWidth="1"/>
    <col min="758" max="759" width="7.6640625" style="118" customWidth="1"/>
    <col min="760" max="760" width="8.33203125" style="118" customWidth="1"/>
    <col min="761" max="761" width="6.5546875" style="118" customWidth="1"/>
    <col min="762" max="1008" width="8.6640625" style="118"/>
    <col min="1009" max="1009" width="5.109375" style="118" customWidth="1"/>
    <col min="1010" max="1010" width="26.6640625" style="118" customWidth="1"/>
    <col min="1011" max="1011" width="13.109375" style="118" customWidth="1"/>
    <col min="1012" max="1012" width="10.6640625" style="118" customWidth="1"/>
    <col min="1013" max="1013" width="6.6640625" style="118" customWidth="1"/>
    <col min="1014" max="1015" width="7.6640625" style="118" customWidth="1"/>
    <col min="1016" max="1016" width="8.33203125" style="118" customWidth="1"/>
    <col min="1017" max="1017" width="6.5546875" style="118" customWidth="1"/>
    <col min="1018" max="1264" width="8.6640625" style="118"/>
    <col min="1265" max="1265" width="5.109375" style="118" customWidth="1"/>
    <col min="1266" max="1266" width="26.6640625" style="118" customWidth="1"/>
    <col min="1267" max="1267" width="13.109375" style="118" customWidth="1"/>
    <col min="1268" max="1268" width="10.6640625" style="118" customWidth="1"/>
    <col min="1269" max="1269" width="6.6640625" style="118" customWidth="1"/>
    <col min="1270" max="1271" width="7.6640625" style="118" customWidth="1"/>
    <col min="1272" max="1272" width="8.33203125" style="118" customWidth="1"/>
    <col min="1273" max="1273" width="6.5546875" style="118" customWidth="1"/>
    <col min="1274" max="1520" width="8.6640625" style="118"/>
    <col min="1521" max="1521" width="5.109375" style="118" customWidth="1"/>
    <col min="1522" max="1522" width="26.6640625" style="118" customWidth="1"/>
    <col min="1523" max="1523" width="13.109375" style="118" customWidth="1"/>
    <col min="1524" max="1524" width="10.6640625" style="118" customWidth="1"/>
    <col min="1525" max="1525" width="6.6640625" style="118" customWidth="1"/>
    <col min="1526" max="1527" width="7.6640625" style="118" customWidth="1"/>
    <col min="1528" max="1528" width="8.33203125" style="118" customWidth="1"/>
    <col min="1529" max="1529" width="6.5546875" style="118" customWidth="1"/>
    <col min="1530" max="1776" width="8.6640625" style="118"/>
    <col min="1777" max="1777" width="5.109375" style="118" customWidth="1"/>
    <col min="1778" max="1778" width="26.6640625" style="118" customWidth="1"/>
    <col min="1779" max="1779" width="13.109375" style="118" customWidth="1"/>
    <col min="1780" max="1780" width="10.6640625" style="118" customWidth="1"/>
    <col min="1781" max="1781" width="6.6640625" style="118" customWidth="1"/>
    <col min="1782" max="1783" width="7.6640625" style="118" customWidth="1"/>
    <col min="1784" max="1784" width="8.33203125" style="118" customWidth="1"/>
    <col min="1785" max="1785" width="6.5546875" style="118" customWidth="1"/>
    <col min="1786" max="2032" width="8.6640625" style="118"/>
    <col min="2033" max="2033" width="5.109375" style="118" customWidth="1"/>
    <col min="2034" max="2034" width="26.6640625" style="118" customWidth="1"/>
    <col min="2035" max="2035" width="13.109375" style="118" customWidth="1"/>
    <col min="2036" max="2036" width="10.6640625" style="118" customWidth="1"/>
    <col min="2037" max="2037" width="6.6640625" style="118" customWidth="1"/>
    <col min="2038" max="2039" width="7.6640625" style="118" customWidth="1"/>
    <col min="2040" max="2040" width="8.33203125" style="118" customWidth="1"/>
    <col min="2041" max="2041" width="6.5546875" style="118" customWidth="1"/>
    <col min="2042" max="2288" width="8.6640625" style="118"/>
    <col min="2289" max="2289" width="5.109375" style="118" customWidth="1"/>
    <col min="2290" max="2290" width="26.6640625" style="118" customWidth="1"/>
    <col min="2291" max="2291" width="13.109375" style="118" customWidth="1"/>
    <col min="2292" max="2292" width="10.6640625" style="118" customWidth="1"/>
    <col min="2293" max="2293" width="6.6640625" style="118" customWidth="1"/>
    <col min="2294" max="2295" width="7.6640625" style="118" customWidth="1"/>
    <col min="2296" max="2296" width="8.33203125" style="118" customWidth="1"/>
    <col min="2297" max="2297" width="6.5546875" style="118" customWidth="1"/>
    <col min="2298" max="2544" width="8.6640625" style="118"/>
    <col min="2545" max="2545" width="5.109375" style="118" customWidth="1"/>
    <col min="2546" max="2546" width="26.6640625" style="118" customWidth="1"/>
    <col min="2547" max="2547" width="13.109375" style="118" customWidth="1"/>
    <col min="2548" max="2548" width="10.6640625" style="118" customWidth="1"/>
    <col min="2549" max="2549" width="6.6640625" style="118" customWidth="1"/>
    <col min="2550" max="2551" width="7.6640625" style="118" customWidth="1"/>
    <col min="2552" max="2552" width="8.33203125" style="118" customWidth="1"/>
    <col min="2553" max="2553" width="6.5546875" style="118" customWidth="1"/>
    <col min="2554" max="2800" width="8.6640625" style="118"/>
    <col min="2801" max="2801" width="5.109375" style="118" customWidth="1"/>
    <col min="2802" max="2802" width="26.6640625" style="118" customWidth="1"/>
    <col min="2803" max="2803" width="13.109375" style="118" customWidth="1"/>
    <col min="2804" max="2804" width="10.6640625" style="118" customWidth="1"/>
    <col min="2805" max="2805" width="6.6640625" style="118" customWidth="1"/>
    <col min="2806" max="2807" width="7.6640625" style="118" customWidth="1"/>
    <col min="2808" max="2808" width="8.33203125" style="118" customWidth="1"/>
    <col min="2809" max="2809" width="6.5546875" style="118" customWidth="1"/>
    <col min="2810" max="3056" width="8.6640625" style="118"/>
    <col min="3057" max="3057" width="5.109375" style="118" customWidth="1"/>
    <col min="3058" max="3058" width="26.6640625" style="118" customWidth="1"/>
    <col min="3059" max="3059" width="13.109375" style="118" customWidth="1"/>
    <col min="3060" max="3060" width="10.6640625" style="118" customWidth="1"/>
    <col min="3061" max="3061" width="6.6640625" style="118" customWidth="1"/>
    <col min="3062" max="3063" width="7.6640625" style="118" customWidth="1"/>
    <col min="3064" max="3064" width="8.33203125" style="118" customWidth="1"/>
    <col min="3065" max="3065" width="6.5546875" style="118" customWidth="1"/>
    <col min="3066" max="3312" width="8.6640625" style="118"/>
    <col min="3313" max="3313" width="5.109375" style="118" customWidth="1"/>
    <col min="3314" max="3314" width="26.6640625" style="118" customWidth="1"/>
    <col min="3315" max="3315" width="13.109375" style="118" customWidth="1"/>
    <col min="3316" max="3316" width="10.6640625" style="118" customWidth="1"/>
    <col min="3317" max="3317" width="6.6640625" style="118" customWidth="1"/>
    <col min="3318" max="3319" width="7.6640625" style="118" customWidth="1"/>
    <col min="3320" max="3320" width="8.33203125" style="118" customWidth="1"/>
    <col min="3321" max="3321" width="6.5546875" style="118" customWidth="1"/>
    <col min="3322" max="3568" width="8.6640625" style="118"/>
    <col min="3569" max="3569" width="5.109375" style="118" customWidth="1"/>
    <col min="3570" max="3570" width="26.6640625" style="118" customWidth="1"/>
    <col min="3571" max="3571" width="13.109375" style="118" customWidth="1"/>
    <col min="3572" max="3572" width="10.6640625" style="118" customWidth="1"/>
    <col min="3573" max="3573" width="6.6640625" style="118" customWidth="1"/>
    <col min="3574" max="3575" width="7.6640625" style="118" customWidth="1"/>
    <col min="3576" max="3576" width="8.33203125" style="118" customWidth="1"/>
    <col min="3577" max="3577" width="6.5546875" style="118" customWidth="1"/>
    <col min="3578" max="3824" width="8.6640625" style="118"/>
    <col min="3825" max="3825" width="5.109375" style="118" customWidth="1"/>
    <col min="3826" max="3826" width="26.6640625" style="118" customWidth="1"/>
    <col min="3827" max="3827" width="13.109375" style="118" customWidth="1"/>
    <col min="3828" max="3828" width="10.6640625" style="118" customWidth="1"/>
    <col min="3829" max="3829" width="6.6640625" style="118" customWidth="1"/>
    <col min="3830" max="3831" width="7.6640625" style="118" customWidth="1"/>
    <col min="3832" max="3832" width="8.33203125" style="118" customWidth="1"/>
    <col min="3833" max="3833" width="6.5546875" style="118" customWidth="1"/>
    <col min="3834" max="4080" width="8.6640625" style="118"/>
    <col min="4081" max="4081" width="5.109375" style="118" customWidth="1"/>
    <col min="4082" max="4082" width="26.6640625" style="118" customWidth="1"/>
    <col min="4083" max="4083" width="13.109375" style="118" customWidth="1"/>
    <col min="4084" max="4084" width="10.6640625" style="118" customWidth="1"/>
    <col min="4085" max="4085" width="6.6640625" style="118" customWidth="1"/>
    <col min="4086" max="4087" width="7.6640625" style="118" customWidth="1"/>
    <col min="4088" max="4088" width="8.33203125" style="118" customWidth="1"/>
    <col min="4089" max="4089" width="6.5546875" style="118" customWidth="1"/>
    <col min="4090" max="4336" width="8.6640625" style="118"/>
    <col min="4337" max="4337" width="5.109375" style="118" customWidth="1"/>
    <col min="4338" max="4338" width="26.6640625" style="118" customWidth="1"/>
    <col min="4339" max="4339" width="13.109375" style="118" customWidth="1"/>
    <col min="4340" max="4340" width="10.6640625" style="118" customWidth="1"/>
    <col min="4341" max="4341" width="6.6640625" style="118" customWidth="1"/>
    <col min="4342" max="4343" width="7.6640625" style="118" customWidth="1"/>
    <col min="4344" max="4344" width="8.33203125" style="118" customWidth="1"/>
    <col min="4345" max="4345" width="6.5546875" style="118" customWidth="1"/>
    <col min="4346" max="4592" width="8.6640625" style="118"/>
    <col min="4593" max="4593" width="5.109375" style="118" customWidth="1"/>
    <col min="4594" max="4594" width="26.6640625" style="118" customWidth="1"/>
    <col min="4595" max="4595" width="13.109375" style="118" customWidth="1"/>
    <col min="4596" max="4596" width="10.6640625" style="118" customWidth="1"/>
    <col min="4597" max="4597" width="6.6640625" style="118" customWidth="1"/>
    <col min="4598" max="4599" width="7.6640625" style="118" customWidth="1"/>
    <col min="4600" max="4600" width="8.33203125" style="118" customWidth="1"/>
    <col min="4601" max="4601" width="6.5546875" style="118" customWidth="1"/>
    <col min="4602" max="4848" width="8.6640625" style="118"/>
    <col min="4849" max="4849" width="5.109375" style="118" customWidth="1"/>
    <col min="4850" max="4850" width="26.6640625" style="118" customWidth="1"/>
    <col min="4851" max="4851" width="13.109375" style="118" customWidth="1"/>
    <col min="4852" max="4852" width="10.6640625" style="118" customWidth="1"/>
    <col min="4853" max="4853" width="6.6640625" style="118" customWidth="1"/>
    <col min="4854" max="4855" width="7.6640625" style="118" customWidth="1"/>
    <col min="4856" max="4856" width="8.33203125" style="118" customWidth="1"/>
    <col min="4857" max="4857" width="6.5546875" style="118" customWidth="1"/>
    <col min="4858" max="5104" width="8.6640625" style="118"/>
    <col min="5105" max="5105" width="5.109375" style="118" customWidth="1"/>
    <col min="5106" max="5106" width="26.6640625" style="118" customWidth="1"/>
    <col min="5107" max="5107" width="13.109375" style="118" customWidth="1"/>
    <col min="5108" max="5108" width="10.6640625" style="118" customWidth="1"/>
    <col min="5109" max="5109" width="6.6640625" style="118" customWidth="1"/>
    <col min="5110" max="5111" width="7.6640625" style="118" customWidth="1"/>
    <col min="5112" max="5112" width="8.33203125" style="118" customWidth="1"/>
    <col min="5113" max="5113" width="6.5546875" style="118" customWidth="1"/>
    <col min="5114" max="5360" width="8.6640625" style="118"/>
    <col min="5361" max="5361" width="5.109375" style="118" customWidth="1"/>
    <col min="5362" max="5362" width="26.6640625" style="118" customWidth="1"/>
    <col min="5363" max="5363" width="13.109375" style="118" customWidth="1"/>
    <col min="5364" max="5364" width="10.6640625" style="118" customWidth="1"/>
    <col min="5365" max="5365" width="6.6640625" style="118" customWidth="1"/>
    <col min="5366" max="5367" width="7.6640625" style="118" customWidth="1"/>
    <col min="5368" max="5368" width="8.33203125" style="118" customWidth="1"/>
    <col min="5369" max="5369" width="6.5546875" style="118" customWidth="1"/>
    <col min="5370" max="5616" width="8.6640625" style="118"/>
    <col min="5617" max="5617" width="5.109375" style="118" customWidth="1"/>
    <col min="5618" max="5618" width="26.6640625" style="118" customWidth="1"/>
    <col min="5619" max="5619" width="13.109375" style="118" customWidth="1"/>
    <col min="5620" max="5620" width="10.6640625" style="118" customWidth="1"/>
    <col min="5621" max="5621" width="6.6640625" style="118" customWidth="1"/>
    <col min="5622" max="5623" width="7.6640625" style="118" customWidth="1"/>
    <col min="5624" max="5624" width="8.33203125" style="118" customWidth="1"/>
    <col min="5625" max="5625" width="6.5546875" style="118" customWidth="1"/>
    <col min="5626" max="5872" width="8.6640625" style="118"/>
    <col min="5873" max="5873" width="5.109375" style="118" customWidth="1"/>
    <col min="5874" max="5874" width="26.6640625" style="118" customWidth="1"/>
    <col min="5875" max="5875" width="13.109375" style="118" customWidth="1"/>
    <col min="5876" max="5876" width="10.6640625" style="118" customWidth="1"/>
    <col min="5877" max="5877" width="6.6640625" style="118" customWidth="1"/>
    <col min="5878" max="5879" width="7.6640625" style="118" customWidth="1"/>
    <col min="5880" max="5880" width="8.33203125" style="118" customWidth="1"/>
    <col min="5881" max="5881" width="6.5546875" style="118" customWidth="1"/>
    <col min="5882" max="6128" width="8.6640625" style="118"/>
    <col min="6129" max="6129" width="5.109375" style="118" customWidth="1"/>
    <col min="6130" max="6130" width="26.6640625" style="118" customWidth="1"/>
    <col min="6131" max="6131" width="13.109375" style="118" customWidth="1"/>
    <col min="6132" max="6132" width="10.6640625" style="118" customWidth="1"/>
    <col min="6133" max="6133" width="6.6640625" style="118" customWidth="1"/>
    <col min="6134" max="6135" width="7.6640625" style="118" customWidth="1"/>
    <col min="6136" max="6136" width="8.33203125" style="118" customWidth="1"/>
    <col min="6137" max="6137" width="6.5546875" style="118" customWidth="1"/>
    <col min="6138" max="6384" width="8.6640625" style="118"/>
    <col min="6385" max="6385" width="5.109375" style="118" customWidth="1"/>
    <col min="6386" max="6386" width="26.6640625" style="118" customWidth="1"/>
    <col min="6387" max="6387" width="13.109375" style="118" customWidth="1"/>
    <col min="6388" max="6388" width="10.6640625" style="118" customWidth="1"/>
    <col min="6389" max="6389" width="6.6640625" style="118" customWidth="1"/>
    <col min="6390" max="6391" width="7.6640625" style="118" customWidth="1"/>
    <col min="6392" max="6392" width="8.33203125" style="118" customWidth="1"/>
    <col min="6393" max="6393" width="6.5546875" style="118" customWidth="1"/>
    <col min="6394" max="6640" width="8.6640625" style="118"/>
    <col min="6641" max="6641" width="5.109375" style="118" customWidth="1"/>
    <col min="6642" max="6642" width="26.6640625" style="118" customWidth="1"/>
    <col min="6643" max="6643" width="13.109375" style="118" customWidth="1"/>
    <col min="6644" max="6644" width="10.6640625" style="118" customWidth="1"/>
    <col min="6645" max="6645" width="6.6640625" style="118" customWidth="1"/>
    <col min="6646" max="6647" width="7.6640625" style="118" customWidth="1"/>
    <col min="6648" max="6648" width="8.33203125" style="118" customWidth="1"/>
    <col min="6649" max="6649" width="6.5546875" style="118" customWidth="1"/>
    <col min="6650" max="6896" width="8.6640625" style="118"/>
    <col min="6897" max="6897" width="5.109375" style="118" customWidth="1"/>
    <col min="6898" max="6898" width="26.6640625" style="118" customWidth="1"/>
    <col min="6899" max="6899" width="13.109375" style="118" customWidth="1"/>
    <col min="6900" max="6900" width="10.6640625" style="118" customWidth="1"/>
    <col min="6901" max="6901" width="6.6640625" style="118" customWidth="1"/>
    <col min="6902" max="6903" width="7.6640625" style="118" customWidth="1"/>
    <col min="6904" max="6904" width="8.33203125" style="118" customWidth="1"/>
    <col min="6905" max="6905" width="6.5546875" style="118" customWidth="1"/>
    <col min="6906" max="7152" width="8.6640625" style="118"/>
    <col min="7153" max="7153" width="5.109375" style="118" customWidth="1"/>
    <col min="7154" max="7154" width="26.6640625" style="118" customWidth="1"/>
    <col min="7155" max="7155" width="13.109375" style="118" customWidth="1"/>
    <col min="7156" max="7156" width="10.6640625" style="118" customWidth="1"/>
    <col min="7157" max="7157" width="6.6640625" style="118" customWidth="1"/>
    <col min="7158" max="7159" width="7.6640625" style="118" customWidth="1"/>
    <col min="7160" max="7160" width="8.33203125" style="118" customWidth="1"/>
    <col min="7161" max="7161" width="6.5546875" style="118" customWidth="1"/>
    <col min="7162" max="7408" width="8.6640625" style="118"/>
    <col min="7409" max="7409" width="5.109375" style="118" customWidth="1"/>
    <col min="7410" max="7410" width="26.6640625" style="118" customWidth="1"/>
    <col min="7411" max="7411" width="13.109375" style="118" customWidth="1"/>
    <col min="7412" max="7412" width="10.6640625" style="118" customWidth="1"/>
    <col min="7413" max="7413" width="6.6640625" style="118" customWidth="1"/>
    <col min="7414" max="7415" width="7.6640625" style="118" customWidth="1"/>
    <col min="7416" max="7416" width="8.33203125" style="118" customWidth="1"/>
    <col min="7417" max="7417" width="6.5546875" style="118" customWidth="1"/>
    <col min="7418" max="7664" width="8.6640625" style="118"/>
    <col min="7665" max="7665" width="5.109375" style="118" customWidth="1"/>
    <col min="7666" max="7666" width="26.6640625" style="118" customWidth="1"/>
    <col min="7667" max="7667" width="13.109375" style="118" customWidth="1"/>
    <col min="7668" max="7668" width="10.6640625" style="118" customWidth="1"/>
    <col min="7669" max="7669" width="6.6640625" style="118" customWidth="1"/>
    <col min="7670" max="7671" width="7.6640625" style="118" customWidth="1"/>
    <col min="7672" max="7672" width="8.33203125" style="118" customWidth="1"/>
    <col min="7673" max="7673" width="6.5546875" style="118" customWidth="1"/>
    <col min="7674" max="7920" width="8.6640625" style="118"/>
    <col min="7921" max="7921" width="5.109375" style="118" customWidth="1"/>
    <col min="7922" max="7922" width="26.6640625" style="118" customWidth="1"/>
    <col min="7923" max="7923" width="13.109375" style="118" customWidth="1"/>
    <col min="7924" max="7924" width="10.6640625" style="118" customWidth="1"/>
    <col min="7925" max="7925" width="6.6640625" style="118" customWidth="1"/>
    <col min="7926" max="7927" width="7.6640625" style="118" customWidth="1"/>
    <col min="7928" max="7928" width="8.33203125" style="118" customWidth="1"/>
    <col min="7929" max="7929" width="6.5546875" style="118" customWidth="1"/>
    <col min="7930" max="8176" width="8.6640625" style="118"/>
    <col min="8177" max="8177" width="5.109375" style="118" customWidth="1"/>
    <col min="8178" max="8178" width="26.6640625" style="118" customWidth="1"/>
    <col min="8179" max="8179" width="13.109375" style="118" customWidth="1"/>
    <col min="8180" max="8180" width="10.6640625" style="118" customWidth="1"/>
    <col min="8181" max="8181" width="6.6640625" style="118" customWidth="1"/>
    <col min="8182" max="8183" width="7.6640625" style="118" customWidth="1"/>
    <col min="8184" max="8184" width="8.33203125" style="118" customWidth="1"/>
    <col min="8185" max="8185" width="6.5546875" style="118" customWidth="1"/>
    <col min="8186" max="8432" width="8.6640625" style="118"/>
    <col min="8433" max="8433" width="5.109375" style="118" customWidth="1"/>
    <col min="8434" max="8434" width="26.6640625" style="118" customWidth="1"/>
    <col min="8435" max="8435" width="13.109375" style="118" customWidth="1"/>
    <col min="8436" max="8436" width="10.6640625" style="118" customWidth="1"/>
    <col min="8437" max="8437" width="6.6640625" style="118" customWidth="1"/>
    <col min="8438" max="8439" width="7.6640625" style="118" customWidth="1"/>
    <col min="8440" max="8440" width="8.33203125" style="118" customWidth="1"/>
    <col min="8441" max="8441" width="6.5546875" style="118" customWidth="1"/>
    <col min="8442" max="8688" width="8.6640625" style="118"/>
    <col min="8689" max="8689" width="5.109375" style="118" customWidth="1"/>
    <col min="8690" max="8690" width="26.6640625" style="118" customWidth="1"/>
    <col min="8691" max="8691" width="13.109375" style="118" customWidth="1"/>
    <col min="8692" max="8692" width="10.6640625" style="118" customWidth="1"/>
    <col min="8693" max="8693" width="6.6640625" style="118" customWidth="1"/>
    <col min="8694" max="8695" width="7.6640625" style="118" customWidth="1"/>
    <col min="8696" max="8696" width="8.33203125" style="118" customWidth="1"/>
    <col min="8697" max="8697" width="6.5546875" style="118" customWidth="1"/>
    <col min="8698" max="8944" width="8.6640625" style="118"/>
    <col min="8945" max="8945" width="5.109375" style="118" customWidth="1"/>
    <col min="8946" max="8946" width="26.6640625" style="118" customWidth="1"/>
    <col min="8947" max="8947" width="13.109375" style="118" customWidth="1"/>
    <col min="8948" max="8948" width="10.6640625" style="118" customWidth="1"/>
    <col min="8949" max="8949" width="6.6640625" style="118" customWidth="1"/>
    <col min="8950" max="8951" width="7.6640625" style="118" customWidth="1"/>
    <col min="8952" max="8952" width="8.33203125" style="118" customWidth="1"/>
    <col min="8953" max="8953" width="6.5546875" style="118" customWidth="1"/>
    <col min="8954" max="9200" width="8.6640625" style="118"/>
    <col min="9201" max="9201" width="5.109375" style="118" customWidth="1"/>
    <col min="9202" max="9202" width="26.6640625" style="118" customWidth="1"/>
    <col min="9203" max="9203" width="13.109375" style="118" customWidth="1"/>
    <col min="9204" max="9204" width="10.6640625" style="118" customWidth="1"/>
    <col min="9205" max="9205" width="6.6640625" style="118" customWidth="1"/>
    <col min="9206" max="9207" width="7.6640625" style="118" customWidth="1"/>
    <col min="9208" max="9208" width="8.33203125" style="118" customWidth="1"/>
    <col min="9209" max="9209" width="6.5546875" style="118" customWidth="1"/>
    <col min="9210" max="9456" width="8.6640625" style="118"/>
    <col min="9457" max="9457" width="5.109375" style="118" customWidth="1"/>
    <col min="9458" max="9458" width="26.6640625" style="118" customWidth="1"/>
    <col min="9459" max="9459" width="13.109375" style="118" customWidth="1"/>
    <col min="9460" max="9460" width="10.6640625" style="118" customWidth="1"/>
    <col min="9461" max="9461" width="6.6640625" style="118" customWidth="1"/>
    <col min="9462" max="9463" width="7.6640625" style="118" customWidth="1"/>
    <col min="9464" max="9464" width="8.33203125" style="118" customWidth="1"/>
    <col min="9465" max="9465" width="6.5546875" style="118" customWidth="1"/>
    <col min="9466" max="9712" width="8.6640625" style="118"/>
    <col min="9713" max="9713" width="5.109375" style="118" customWidth="1"/>
    <col min="9714" max="9714" width="26.6640625" style="118" customWidth="1"/>
    <col min="9715" max="9715" width="13.109375" style="118" customWidth="1"/>
    <col min="9716" max="9716" width="10.6640625" style="118" customWidth="1"/>
    <col min="9717" max="9717" width="6.6640625" style="118" customWidth="1"/>
    <col min="9718" max="9719" width="7.6640625" style="118" customWidth="1"/>
    <col min="9720" max="9720" width="8.33203125" style="118" customWidth="1"/>
    <col min="9721" max="9721" width="6.5546875" style="118" customWidth="1"/>
    <col min="9722" max="9968" width="8.6640625" style="118"/>
    <col min="9969" max="9969" width="5.109375" style="118" customWidth="1"/>
    <col min="9970" max="9970" width="26.6640625" style="118" customWidth="1"/>
    <col min="9971" max="9971" width="13.109375" style="118" customWidth="1"/>
    <col min="9972" max="9972" width="10.6640625" style="118" customWidth="1"/>
    <col min="9973" max="9973" width="6.6640625" style="118" customWidth="1"/>
    <col min="9974" max="9975" width="7.6640625" style="118" customWidth="1"/>
    <col min="9976" max="9976" width="8.33203125" style="118" customWidth="1"/>
    <col min="9977" max="9977" width="6.5546875" style="118" customWidth="1"/>
    <col min="9978" max="10224" width="8.6640625" style="118"/>
    <col min="10225" max="10225" width="5.109375" style="118" customWidth="1"/>
    <col min="10226" max="10226" width="26.6640625" style="118" customWidth="1"/>
    <col min="10227" max="10227" width="13.109375" style="118" customWidth="1"/>
    <col min="10228" max="10228" width="10.6640625" style="118" customWidth="1"/>
    <col min="10229" max="10229" width="6.6640625" style="118" customWidth="1"/>
    <col min="10230" max="10231" width="7.6640625" style="118" customWidth="1"/>
    <col min="10232" max="10232" width="8.33203125" style="118" customWidth="1"/>
    <col min="10233" max="10233" width="6.5546875" style="118" customWidth="1"/>
    <col min="10234" max="10480" width="8.6640625" style="118"/>
    <col min="10481" max="10481" width="5.109375" style="118" customWidth="1"/>
    <col min="10482" max="10482" width="26.6640625" style="118" customWidth="1"/>
    <col min="10483" max="10483" width="13.109375" style="118" customWidth="1"/>
    <col min="10484" max="10484" width="10.6640625" style="118" customWidth="1"/>
    <col min="10485" max="10485" width="6.6640625" style="118" customWidth="1"/>
    <col min="10486" max="10487" width="7.6640625" style="118" customWidth="1"/>
    <col min="10488" max="10488" width="8.33203125" style="118" customWidth="1"/>
    <col min="10489" max="10489" width="6.5546875" style="118" customWidth="1"/>
    <col min="10490" max="10736" width="8.6640625" style="118"/>
    <col min="10737" max="10737" width="5.109375" style="118" customWidth="1"/>
    <col min="10738" max="10738" width="26.6640625" style="118" customWidth="1"/>
    <col min="10739" max="10739" width="13.109375" style="118" customWidth="1"/>
    <col min="10740" max="10740" width="10.6640625" style="118" customWidth="1"/>
    <col min="10741" max="10741" width="6.6640625" style="118" customWidth="1"/>
    <col min="10742" max="10743" width="7.6640625" style="118" customWidth="1"/>
    <col min="10744" max="10744" width="8.33203125" style="118" customWidth="1"/>
    <col min="10745" max="10745" width="6.5546875" style="118" customWidth="1"/>
    <col min="10746" max="10992" width="8.6640625" style="118"/>
    <col min="10993" max="10993" width="5.109375" style="118" customWidth="1"/>
    <col min="10994" max="10994" width="26.6640625" style="118" customWidth="1"/>
    <col min="10995" max="10995" width="13.109375" style="118" customWidth="1"/>
    <col min="10996" max="10996" width="10.6640625" style="118" customWidth="1"/>
    <col min="10997" max="10997" width="6.6640625" style="118" customWidth="1"/>
    <col min="10998" max="10999" width="7.6640625" style="118" customWidth="1"/>
    <col min="11000" max="11000" width="8.33203125" style="118" customWidth="1"/>
    <col min="11001" max="11001" width="6.5546875" style="118" customWidth="1"/>
    <col min="11002" max="11248" width="8.6640625" style="118"/>
    <col min="11249" max="11249" width="5.109375" style="118" customWidth="1"/>
    <col min="11250" max="11250" width="26.6640625" style="118" customWidth="1"/>
    <col min="11251" max="11251" width="13.109375" style="118" customWidth="1"/>
    <col min="11252" max="11252" width="10.6640625" style="118" customWidth="1"/>
    <col min="11253" max="11253" width="6.6640625" style="118" customWidth="1"/>
    <col min="11254" max="11255" width="7.6640625" style="118" customWidth="1"/>
    <col min="11256" max="11256" width="8.33203125" style="118" customWidth="1"/>
    <col min="11257" max="11257" width="6.5546875" style="118" customWidth="1"/>
    <col min="11258" max="11504" width="8.6640625" style="118"/>
    <col min="11505" max="11505" width="5.109375" style="118" customWidth="1"/>
    <col min="11506" max="11506" width="26.6640625" style="118" customWidth="1"/>
    <col min="11507" max="11507" width="13.109375" style="118" customWidth="1"/>
    <col min="11508" max="11508" width="10.6640625" style="118" customWidth="1"/>
    <col min="11509" max="11509" width="6.6640625" style="118" customWidth="1"/>
    <col min="11510" max="11511" width="7.6640625" style="118" customWidth="1"/>
    <col min="11512" max="11512" width="8.33203125" style="118" customWidth="1"/>
    <col min="11513" max="11513" width="6.5546875" style="118" customWidth="1"/>
    <col min="11514" max="11760" width="8.6640625" style="118"/>
    <col min="11761" max="11761" width="5.109375" style="118" customWidth="1"/>
    <col min="11762" max="11762" width="26.6640625" style="118" customWidth="1"/>
    <col min="11763" max="11763" width="13.109375" style="118" customWidth="1"/>
    <col min="11764" max="11764" width="10.6640625" style="118" customWidth="1"/>
    <col min="11765" max="11765" width="6.6640625" style="118" customWidth="1"/>
    <col min="11766" max="11767" width="7.6640625" style="118" customWidth="1"/>
    <col min="11768" max="11768" width="8.33203125" style="118" customWidth="1"/>
    <col min="11769" max="11769" width="6.5546875" style="118" customWidth="1"/>
    <col min="11770" max="12016" width="8.6640625" style="118"/>
    <col min="12017" max="12017" width="5.109375" style="118" customWidth="1"/>
    <col min="12018" max="12018" width="26.6640625" style="118" customWidth="1"/>
    <col min="12019" max="12019" width="13.109375" style="118" customWidth="1"/>
    <col min="12020" max="12020" width="10.6640625" style="118" customWidth="1"/>
    <col min="12021" max="12021" width="6.6640625" style="118" customWidth="1"/>
    <col min="12022" max="12023" width="7.6640625" style="118" customWidth="1"/>
    <col min="12024" max="12024" width="8.33203125" style="118" customWidth="1"/>
    <col min="12025" max="12025" width="6.5546875" style="118" customWidth="1"/>
    <col min="12026" max="12272" width="8.6640625" style="118"/>
    <col min="12273" max="12273" width="5.109375" style="118" customWidth="1"/>
    <col min="12274" max="12274" width="26.6640625" style="118" customWidth="1"/>
    <col min="12275" max="12275" width="13.109375" style="118" customWidth="1"/>
    <col min="12276" max="12276" width="10.6640625" style="118" customWidth="1"/>
    <col min="12277" max="12277" width="6.6640625" style="118" customWidth="1"/>
    <col min="12278" max="12279" width="7.6640625" style="118" customWidth="1"/>
    <col min="12280" max="12280" width="8.33203125" style="118" customWidth="1"/>
    <col min="12281" max="12281" width="6.5546875" style="118" customWidth="1"/>
    <col min="12282" max="12528" width="8.6640625" style="118"/>
    <col min="12529" max="12529" width="5.109375" style="118" customWidth="1"/>
    <col min="12530" max="12530" width="26.6640625" style="118" customWidth="1"/>
    <col min="12531" max="12531" width="13.109375" style="118" customWidth="1"/>
    <col min="12532" max="12532" width="10.6640625" style="118" customWidth="1"/>
    <col min="12533" max="12533" width="6.6640625" style="118" customWidth="1"/>
    <col min="12534" max="12535" width="7.6640625" style="118" customWidth="1"/>
    <col min="12536" max="12536" width="8.33203125" style="118" customWidth="1"/>
    <col min="12537" max="12537" width="6.5546875" style="118" customWidth="1"/>
    <col min="12538" max="12784" width="8.6640625" style="118"/>
    <col min="12785" max="12785" width="5.109375" style="118" customWidth="1"/>
    <col min="12786" max="12786" width="26.6640625" style="118" customWidth="1"/>
    <col min="12787" max="12787" width="13.109375" style="118" customWidth="1"/>
    <col min="12788" max="12788" width="10.6640625" style="118" customWidth="1"/>
    <col min="12789" max="12789" width="6.6640625" style="118" customWidth="1"/>
    <col min="12790" max="12791" width="7.6640625" style="118" customWidth="1"/>
    <col min="12792" max="12792" width="8.33203125" style="118" customWidth="1"/>
    <col min="12793" max="12793" width="6.5546875" style="118" customWidth="1"/>
    <col min="12794" max="13040" width="8.6640625" style="118"/>
    <col min="13041" max="13041" width="5.109375" style="118" customWidth="1"/>
    <col min="13042" max="13042" width="26.6640625" style="118" customWidth="1"/>
    <col min="13043" max="13043" width="13.109375" style="118" customWidth="1"/>
    <col min="13044" max="13044" width="10.6640625" style="118" customWidth="1"/>
    <col min="13045" max="13045" width="6.6640625" style="118" customWidth="1"/>
    <col min="13046" max="13047" width="7.6640625" style="118" customWidth="1"/>
    <col min="13048" max="13048" width="8.33203125" style="118" customWidth="1"/>
    <col min="13049" max="13049" width="6.5546875" style="118" customWidth="1"/>
    <col min="13050" max="13296" width="8.6640625" style="118"/>
    <col min="13297" max="13297" width="5.109375" style="118" customWidth="1"/>
    <col min="13298" max="13298" width="26.6640625" style="118" customWidth="1"/>
    <col min="13299" max="13299" width="13.109375" style="118" customWidth="1"/>
    <col min="13300" max="13300" width="10.6640625" style="118" customWidth="1"/>
    <col min="13301" max="13301" width="6.6640625" style="118" customWidth="1"/>
    <col min="13302" max="13303" width="7.6640625" style="118" customWidth="1"/>
    <col min="13304" max="13304" width="8.33203125" style="118" customWidth="1"/>
    <col min="13305" max="13305" width="6.5546875" style="118" customWidth="1"/>
    <col min="13306" max="13552" width="8.6640625" style="118"/>
    <col min="13553" max="13553" width="5.109375" style="118" customWidth="1"/>
    <col min="13554" max="13554" width="26.6640625" style="118" customWidth="1"/>
    <col min="13555" max="13555" width="13.109375" style="118" customWidth="1"/>
    <col min="13556" max="13556" width="10.6640625" style="118" customWidth="1"/>
    <col min="13557" max="13557" width="6.6640625" style="118" customWidth="1"/>
    <col min="13558" max="13559" width="7.6640625" style="118" customWidth="1"/>
    <col min="13560" max="13560" width="8.33203125" style="118" customWidth="1"/>
    <col min="13561" max="13561" width="6.5546875" style="118" customWidth="1"/>
    <col min="13562" max="13808" width="8.6640625" style="118"/>
    <col min="13809" max="13809" width="5.109375" style="118" customWidth="1"/>
    <col min="13810" max="13810" width="26.6640625" style="118" customWidth="1"/>
    <col min="13811" max="13811" width="13.109375" style="118" customWidth="1"/>
    <col min="13812" max="13812" width="10.6640625" style="118" customWidth="1"/>
    <col min="13813" max="13813" width="6.6640625" style="118" customWidth="1"/>
    <col min="13814" max="13815" width="7.6640625" style="118" customWidth="1"/>
    <col min="13816" max="13816" width="8.33203125" style="118" customWidth="1"/>
    <col min="13817" max="13817" width="6.5546875" style="118" customWidth="1"/>
    <col min="13818" max="14064" width="8.6640625" style="118"/>
    <col min="14065" max="14065" width="5.109375" style="118" customWidth="1"/>
    <col min="14066" max="14066" width="26.6640625" style="118" customWidth="1"/>
    <col min="14067" max="14067" width="13.109375" style="118" customWidth="1"/>
    <col min="14068" max="14068" width="10.6640625" style="118" customWidth="1"/>
    <col min="14069" max="14069" width="6.6640625" style="118" customWidth="1"/>
    <col min="14070" max="14071" width="7.6640625" style="118" customWidth="1"/>
    <col min="14072" max="14072" width="8.33203125" style="118" customWidth="1"/>
    <col min="14073" max="14073" width="6.5546875" style="118" customWidth="1"/>
    <col min="14074" max="14320" width="8.6640625" style="118"/>
    <col min="14321" max="14321" width="5.109375" style="118" customWidth="1"/>
    <col min="14322" max="14322" width="26.6640625" style="118" customWidth="1"/>
    <col min="14323" max="14323" width="13.109375" style="118" customWidth="1"/>
    <col min="14324" max="14324" width="10.6640625" style="118" customWidth="1"/>
    <col min="14325" max="14325" width="6.6640625" style="118" customWidth="1"/>
    <col min="14326" max="14327" width="7.6640625" style="118" customWidth="1"/>
    <col min="14328" max="14328" width="8.33203125" style="118" customWidth="1"/>
    <col min="14329" max="14329" width="6.5546875" style="118" customWidth="1"/>
    <col min="14330" max="14576" width="8.6640625" style="118"/>
    <col min="14577" max="14577" width="5.109375" style="118" customWidth="1"/>
    <col min="14578" max="14578" width="26.6640625" style="118" customWidth="1"/>
    <col min="14579" max="14579" width="13.109375" style="118" customWidth="1"/>
    <col min="14580" max="14580" width="10.6640625" style="118" customWidth="1"/>
    <col min="14581" max="14581" width="6.6640625" style="118" customWidth="1"/>
    <col min="14582" max="14583" width="7.6640625" style="118" customWidth="1"/>
    <col min="14584" max="14584" width="8.33203125" style="118" customWidth="1"/>
    <col min="14585" max="14585" width="6.5546875" style="118" customWidth="1"/>
    <col min="14586" max="14832" width="8.6640625" style="118"/>
    <col min="14833" max="14833" width="5.109375" style="118" customWidth="1"/>
    <col min="14834" max="14834" width="26.6640625" style="118" customWidth="1"/>
    <col min="14835" max="14835" width="13.109375" style="118" customWidth="1"/>
    <col min="14836" max="14836" width="10.6640625" style="118" customWidth="1"/>
    <col min="14837" max="14837" width="6.6640625" style="118" customWidth="1"/>
    <col min="14838" max="14839" width="7.6640625" style="118" customWidth="1"/>
    <col min="14840" max="14840" width="8.33203125" style="118" customWidth="1"/>
    <col min="14841" max="14841" width="6.5546875" style="118" customWidth="1"/>
    <col min="14842" max="15088" width="8.6640625" style="118"/>
    <col min="15089" max="15089" width="5.109375" style="118" customWidth="1"/>
    <col min="15090" max="15090" width="26.6640625" style="118" customWidth="1"/>
    <col min="15091" max="15091" width="13.109375" style="118" customWidth="1"/>
    <col min="15092" max="15092" width="10.6640625" style="118" customWidth="1"/>
    <col min="15093" max="15093" width="6.6640625" style="118" customWidth="1"/>
    <col min="15094" max="15095" width="7.6640625" style="118" customWidth="1"/>
    <col min="15096" max="15096" width="8.33203125" style="118" customWidth="1"/>
    <col min="15097" max="15097" width="6.5546875" style="118" customWidth="1"/>
    <col min="15098" max="15344" width="8.6640625" style="118"/>
    <col min="15345" max="15345" width="5.109375" style="118" customWidth="1"/>
    <col min="15346" max="15346" width="26.6640625" style="118" customWidth="1"/>
    <col min="15347" max="15347" width="13.109375" style="118" customWidth="1"/>
    <col min="15348" max="15348" width="10.6640625" style="118" customWidth="1"/>
    <col min="15349" max="15349" width="6.6640625" style="118" customWidth="1"/>
    <col min="15350" max="15351" width="7.6640625" style="118" customWidth="1"/>
    <col min="15352" max="15352" width="8.33203125" style="118" customWidth="1"/>
    <col min="15353" max="15353" width="6.5546875" style="118" customWidth="1"/>
    <col min="15354" max="15600" width="8.6640625" style="118"/>
    <col min="15601" max="15601" width="5.109375" style="118" customWidth="1"/>
    <col min="15602" max="15602" width="26.6640625" style="118" customWidth="1"/>
    <col min="15603" max="15603" width="13.109375" style="118" customWidth="1"/>
    <col min="15604" max="15604" width="10.6640625" style="118" customWidth="1"/>
    <col min="15605" max="15605" width="6.6640625" style="118" customWidth="1"/>
    <col min="15606" max="15607" width="7.6640625" style="118" customWidth="1"/>
    <col min="15608" max="15608" width="8.33203125" style="118" customWidth="1"/>
    <col min="15609" max="15609" width="6.5546875" style="118" customWidth="1"/>
    <col min="15610" max="15856" width="8.6640625" style="118"/>
    <col min="15857" max="15857" width="5.109375" style="118" customWidth="1"/>
    <col min="15858" max="15858" width="26.6640625" style="118" customWidth="1"/>
    <col min="15859" max="15859" width="13.109375" style="118" customWidth="1"/>
    <col min="15860" max="15860" width="10.6640625" style="118" customWidth="1"/>
    <col min="15861" max="15861" width="6.6640625" style="118" customWidth="1"/>
    <col min="15862" max="15863" width="7.6640625" style="118" customWidth="1"/>
    <col min="15864" max="15864" width="8.33203125" style="118" customWidth="1"/>
    <col min="15865" max="15865" width="6.5546875" style="118" customWidth="1"/>
    <col min="15866" max="16112" width="8.6640625" style="118"/>
    <col min="16113" max="16113" width="5.109375" style="118" customWidth="1"/>
    <col min="16114" max="16114" width="26.6640625" style="118" customWidth="1"/>
    <col min="16115" max="16115" width="13.109375" style="118" customWidth="1"/>
    <col min="16116" max="16116" width="10.6640625" style="118" customWidth="1"/>
    <col min="16117" max="16117" width="6.6640625" style="118" customWidth="1"/>
    <col min="16118" max="16119" width="7.6640625" style="118" customWidth="1"/>
    <col min="16120" max="16120" width="8.33203125" style="118" customWidth="1"/>
    <col min="16121" max="16121" width="6.5546875" style="118" customWidth="1"/>
    <col min="16122" max="16384" width="8.6640625" style="118"/>
  </cols>
  <sheetData>
    <row r="1" spans="1:8" s="117" customFormat="1" x14ac:dyDescent="0.3">
      <c r="A1" s="190" t="s">
        <v>185</v>
      </c>
      <c r="B1" s="190"/>
      <c r="C1" s="190"/>
      <c r="D1" s="190"/>
      <c r="E1" s="190"/>
      <c r="F1" s="190"/>
      <c r="G1" s="190"/>
      <c r="H1" s="190"/>
    </row>
    <row r="2" spans="1:8" s="117" customFormat="1" ht="21.6" customHeight="1" x14ac:dyDescent="0.3">
      <c r="A2" s="191" t="s">
        <v>48</v>
      </c>
      <c r="B2" s="191"/>
      <c r="C2" s="191"/>
      <c r="D2" s="191"/>
      <c r="E2" s="191"/>
      <c r="F2" s="191"/>
      <c r="G2" s="191"/>
      <c r="H2" s="191"/>
    </row>
    <row r="3" spans="1:8" s="117" customFormat="1" x14ac:dyDescent="0.3">
      <c r="A3" s="119" t="s">
        <v>21</v>
      </c>
      <c r="C3" s="120"/>
      <c r="D3" s="120"/>
      <c r="G3" s="121"/>
      <c r="H3" s="146" t="s">
        <v>184</v>
      </c>
    </row>
    <row r="4" spans="1:8" s="117" customFormat="1" ht="21" customHeight="1" x14ac:dyDescent="0.3">
      <c r="A4" s="192" t="s">
        <v>187</v>
      </c>
      <c r="B4" s="192"/>
      <c r="C4" s="192"/>
      <c r="D4" s="192"/>
      <c r="E4" s="192"/>
      <c r="F4" s="192"/>
      <c r="G4" s="192"/>
      <c r="H4" s="192"/>
    </row>
    <row r="5" spans="1:8" ht="30" x14ac:dyDescent="0.3">
      <c r="A5" s="14" t="s">
        <v>76</v>
      </c>
      <c r="B5" s="14" t="s">
        <v>49</v>
      </c>
      <c r="C5" s="14" t="s">
        <v>50</v>
      </c>
      <c r="D5" s="14" t="s">
        <v>51</v>
      </c>
      <c r="E5" s="14" t="s">
        <v>52</v>
      </c>
      <c r="F5" s="14" t="s">
        <v>53</v>
      </c>
      <c r="G5" s="123" t="s">
        <v>186</v>
      </c>
      <c r="H5" s="14" t="s">
        <v>207</v>
      </c>
    </row>
    <row r="6" spans="1:8" s="124" customFormat="1" ht="20.399999999999999" customHeight="1" x14ac:dyDescent="0.3">
      <c r="A6" s="193" t="s">
        <v>188</v>
      </c>
      <c r="B6" s="193"/>
      <c r="C6" s="193"/>
      <c r="D6" s="193"/>
      <c r="E6" s="193"/>
      <c r="F6" s="193"/>
      <c r="G6" s="193"/>
      <c r="H6" s="193"/>
    </row>
    <row r="7" spans="1:8" x14ac:dyDescent="0.3">
      <c r="A7" s="19">
        <v>1</v>
      </c>
      <c r="B7" s="187" t="s">
        <v>205</v>
      </c>
      <c r="C7" s="14" t="s">
        <v>39</v>
      </c>
      <c r="D7" s="164" t="s">
        <v>83</v>
      </c>
      <c r="E7" s="19">
        <v>1</v>
      </c>
      <c r="F7" s="19">
        <v>1</v>
      </c>
      <c r="G7" s="144" t="s">
        <v>75</v>
      </c>
      <c r="H7" s="127" t="s">
        <v>206</v>
      </c>
    </row>
    <row r="8" spans="1:8" x14ac:dyDescent="0.3">
      <c r="A8" s="19">
        <v>2</v>
      </c>
      <c r="B8" s="153" t="s">
        <v>103</v>
      </c>
      <c r="C8" s="14" t="s">
        <v>35</v>
      </c>
      <c r="D8" s="164" t="s">
        <v>70</v>
      </c>
      <c r="E8" s="19">
        <v>1</v>
      </c>
      <c r="F8" s="19">
        <v>2</v>
      </c>
      <c r="G8" s="144" t="s">
        <v>75</v>
      </c>
      <c r="H8" s="127" t="s">
        <v>206</v>
      </c>
    </row>
    <row r="9" spans="1:8" x14ac:dyDescent="0.3">
      <c r="A9" s="19">
        <v>3</v>
      </c>
      <c r="B9" s="125" t="s">
        <v>97</v>
      </c>
      <c r="C9" s="14" t="s">
        <v>31</v>
      </c>
      <c r="D9" s="164" t="s">
        <v>96</v>
      </c>
      <c r="E9" s="164">
        <v>1</v>
      </c>
      <c r="F9" s="164">
        <v>1</v>
      </c>
      <c r="G9" s="144" t="s">
        <v>75</v>
      </c>
      <c r="H9" s="127" t="s">
        <v>206</v>
      </c>
    </row>
    <row r="10" spans="1:8" x14ac:dyDescent="0.3">
      <c r="A10" s="19">
        <v>4</v>
      </c>
      <c r="B10" s="125" t="s">
        <v>137</v>
      </c>
      <c r="C10" s="14" t="s">
        <v>30</v>
      </c>
      <c r="D10" s="164" t="s">
        <v>138</v>
      </c>
      <c r="E10" s="164" t="s">
        <v>109</v>
      </c>
      <c r="F10" s="164">
        <v>11</v>
      </c>
      <c r="G10" s="144" t="s">
        <v>75</v>
      </c>
      <c r="H10" s="127" t="s">
        <v>206</v>
      </c>
    </row>
    <row r="11" spans="1:8" x14ac:dyDescent="0.3">
      <c r="A11" s="19">
        <v>5</v>
      </c>
      <c r="B11" s="153" t="s">
        <v>145</v>
      </c>
      <c r="C11" s="14" t="s">
        <v>25</v>
      </c>
      <c r="D11" s="164" t="s">
        <v>146</v>
      </c>
      <c r="E11" s="19">
        <v>1</v>
      </c>
      <c r="F11" s="19">
        <v>3</v>
      </c>
      <c r="G11" s="144" t="s">
        <v>75</v>
      </c>
      <c r="H11" s="19" t="s">
        <v>208</v>
      </c>
    </row>
    <row r="12" spans="1:8" x14ac:dyDescent="0.3">
      <c r="A12" s="19">
        <v>6</v>
      </c>
      <c r="B12" s="125" t="s">
        <v>122</v>
      </c>
      <c r="C12" s="14" t="s">
        <v>27</v>
      </c>
      <c r="D12" s="164" t="s">
        <v>65</v>
      </c>
      <c r="E12" s="19">
        <v>1</v>
      </c>
      <c r="F12" s="19">
        <v>1</v>
      </c>
      <c r="G12" s="144" t="s">
        <v>75</v>
      </c>
      <c r="H12" s="19" t="s">
        <v>208</v>
      </c>
    </row>
    <row r="13" spans="1:8" x14ac:dyDescent="0.3">
      <c r="A13" s="19">
        <v>7</v>
      </c>
      <c r="B13" s="186" t="s">
        <v>209</v>
      </c>
      <c r="C13" s="130" t="s">
        <v>29</v>
      </c>
      <c r="D13" s="164" t="s">
        <v>72</v>
      </c>
      <c r="E13" s="164">
        <v>1</v>
      </c>
      <c r="F13" s="164">
        <v>5</v>
      </c>
      <c r="G13" s="144" t="s">
        <v>75</v>
      </c>
      <c r="H13" s="19" t="s">
        <v>213</v>
      </c>
    </row>
    <row r="14" spans="1:8" x14ac:dyDescent="0.3">
      <c r="A14" s="19">
        <v>8</v>
      </c>
      <c r="B14" s="153" t="s">
        <v>136</v>
      </c>
      <c r="C14" s="14" t="s">
        <v>28</v>
      </c>
      <c r="D14" s="164" t="s">
        <v>64</v>
      </c>
      <c r="E14" s="19">
        <v>1</v>
      </c>
      <c r="F14" s="19">
        <v>1</v>
      </c>
      <c r="G14" s="144" t="s">
        <v>75</v>
      </c>
      <c r="H14" s="19" t="s">
        <v>213</v>
      </c>
    </row>
    <row r="15" spans="1:8" x14ac:dyDescent="0.3">
      <c r="A15" s="19">
        <v>9</v>
      </c>
      <c r="B15" s="153" t="s">
        <v>153</v>
      </c>
      <c r="C15" s="14" t="s">
        <v>37</v>
      </c>
      <c r="D15" s="164" t="s">
        <v>154</v>
      </c>
      <c r="E15" s="19">
        <v>1</v>
      </c>
      <c r="F15" s="19">
        <v>12</v>
      </c>
      <c r="G15" s="144" t="s">
        <v>75</v>
      </c>
      <c r="H15" s="19" t="s">
        <v>214</v>
      </c>
    </row>
    <row r="16" spans="1:8" x14ac:dyDescent="0.3">
      <c r="A16" s="19">
        <v>10</v>
      </c>
      <c r="B16" s="153" t="s">
        <v>74</v>
      </c>
      <c r="C16" s="14" t="s">
        <v>29</v>
      </c>
      <c r="D16" s="164" t="s">
        <v>71</v>
      </c>
      <c r="E16" s="19">
        <v>1</v>
      </c>
      <c r="F16" s="19">
        <v>2</v>
      </c>
      <c r="G16" s="144" t="s">
        <v>75</v>
      </c>
      <c r="H16" s="19" t="s">
        <v>214</v>
      </c>
    </row>
    <row r="17" spans="1:8" x14ac:dyDescent="0.3">
      <c r="A17" s="19">
        <v>11</v>
      </c>
      <c r="B17" s="153" t="s">
        <v>114</v>
      </c>
      <c r="C17" s="14" t="s">
        <v>34</v>
      </c>
      <c r="D17" s="164" t="s">
        <v>113</v>
      </c>
      <c r="E17" s="19">
        <v>1</v>
      </c>
      <c r="F17" s="19">
        <v>1</v>
      </c>
      <c r="G17" s="144" t="s">
        <v>75</v>
      </c>
      <c r="H17" s="19" t="s">
        <v>214</v>
      </c>
    </row>
    <row r="18" spans="1:8" x14ac:dyDescent="0.3">
      <c r="A18" s="19">
        <v>12</v>
      </c>
      <c r="B18" s="125" t="s">
        <v>160</v>
      </c>
      <c r="C18" s="14" t="s">
        <v>68</v>
      </c>
      <c r="D18" s="164" t="s">
        <v>161</v>
      </c>
      <c r="E18" s="164">
        <v>1</v>
      </c>
      <c r="F18" s="164">
        <v>2</v>
      </c>
      <c r="G18" s="144" t="s">
        <v>75</v>
      </c>
      <c r="H18" s="19" t="s">
        <v>215</v>
      </c>
    </row>
    <row r="19" spans="1:8" x14ac:dyDescent="0.3">
      <c r="A19" s="19">
        <v>13</v>
      </c>
      <c r="B19" s="153" t="s">
        <v>112</v>
      </c>
      <c r="C19" s="14" t="s">
        <v>34</v>
      </c>
      <c r="D19" s="164" t="s">
        <v>113</v>
      </c>
      <c r="E19" s="19">
        <v>1</v>
      </c>
      <c r="F19" s="19">
        <v>2</v>
      </c>
      <c r="G19" s="144" t="s">
        <v>75</v>
      </c>
      <c r="H19" s="19" t="s">
        <v>215</v>
      </c>
    </row>
    <row r="20" spans="1:8" x14ac:dyDescent="0.3">
      <c r="A20" s="19">
        <v>14</v>
      </c>
      <c r="B20" s="153" t="s">
        <v>210</v>
      </c>
      <c r="C20" s="14" t="s">
        <v>31</v>
      </c>
      <c r="D20" s="164" t="s">
        <v>211</v>
      </c>
      <c r="E20" s="19">
        <v>1</v>
      </c>
      <c r="F20" s="19">
        <v>1</v>
      </c>
      <c r="G20" s="144" t="s">
        <v>75</v>
      </c>
      <c r="H20" s="19" t="s">
        <v>215</v>
      </c>
    </row>
    <row r="21" spans="1:8" x14ac:dyDescent="0.3">
      <c r="A21" s="19" t="s">
        <v>217</v>
      </c>
      <c r="B21" s="153" t="s">
        <v>139</v>
      </c>
      <c r="C21" s="14" t="s">
        <v>30</v>
      </c>
      <c r="D21" s="164" t="s">
        <v>140</v>
      </c>
      <c r="E21" s="19">
        <v>1</v>
      </c>
      <c r="F21" s="19">
        <v>16</v>
      </c>
      <c r="G21" s="144" t="s">
        <v>75</v>
      </c>
      <c r="H21" s="19" t="s">
        <v>216</v>
      </c>
    </row>
    <row r="22" spans="1:8" x14ac:dyDescent="0.3">
      <c r="A22" s="19" t="s">
        <v>217</v>
      </c>
      <c r="B22" s="125" t="s">
        <v>88</v>
      </c>
      <c r="C22" s="14" t="s">
        <v>26</v>
      </c>
      <c r="D22" s="164" t="s">
        <v>66</v>
      </c>
      <c r="E22" s="19">
        <v>1</v>
      </c>
      <c r="F22" s="164">
        <v>7</v>
      </c>
      <c r="G22" s="144" t="s">
        <v>75</v>
      </c>
      <c r="H22" s="19" t="s">
        <v>216</v>
      </c>
    </row>
    <row r="23" spans="1:8" x14ac:dyDescent="0.3">
      <c r="A23" s="19" t="s">
        <v>217</v>
      </c>
      <c r="B23" s="153" t="s">
        <v>121</v>
      </c>
      <c r="C23" s="14" t="s">
        <v>27</v>
      </c>
      <c r="D23" s="164" t="s">
        <v>65</v>
      </c>
      <c r="E23" s="19">
        <v>1</v>
      </c>
      <c r="F23" s="19">
        <v>1</v>
      </c>
      <c r="G23" s="144" t="s">
        <v>75</v>
      </c>
      <c r="H23" s="19" t="s">
        <v>216</v>
      </c>
    </row>
    <row r="24" spans="1:8" x14ac:dyDescent="0.3">
      <c r="A24" s="19" t="s">
        <v>217</v>
      </c>
      <c r="B24" s="153" t="s">
        <v>87</v>
      </c>
      <c r="C24" s="14" t="s">
        <v>26</v>
      </c>
      <c r="D24" s="164" t="s">
        <v>66</v>
      </c>
      <c r="E24" s="19">
        <v>1</v>
      </c>
      <c r="F24" s="19">
        <v>8</v>
      </c>
      <c r="G24" s="144" t="s">
        <v>75</v>
      </c>
      <c r="H24" s="19" t="s">
        <v>216</v>
      </c>
    </row>
    <row r="25" spans="1:8" x14ac:dyDescent="0.3">
      <c r="A25" s="19" t="s">
        <v>217</v>
      </c>
      <c r="B25" s="125" t="s">
        <v>95</v>
      </c>
      <c r="C25" s="14" t="s">
        <v>31</v>
      </c>
      <c r="D25" s="164" t="s">
        <v>96</v>
      </c>
      <c r="E25" s="164">
        <v>1</v>
      </c>
      <c r="F25" s="164">
        <v>3</v>
      </c>
      <c r="G25" s="144" t="s">
        <v>75</v>
      </c>
      <c r="H25" s="19" t="s">
        <v>216</v>
      </c>
    </row>
    <row r="26" spans="1:8" x14ac:dyDescent="0.3">
      <c r="A26" s="19" t="s">
        <v>217</v>
      </c>
      <c r="B26" s="153" t="s">
        <v>202</v>
      </c>
      <c r="C26" s="14" t="s">
        <v>38</v>
      </c>
      <c r="D26" s="164" t="s">
        <v>203</v>
      </c>
      <c r="E26" s="19">
        <v>1</v>
      </c>
      <c r="F26" s="19">
        <v>1</v>
      </c>
      <c r="G26" s="144" t="s">
        <v>75</v>
      </c>
      <c r="H26" s="19" t="s">
        <v>216</v>
      </c>
    </row>
    <row r="27" spans="1:8" s="124" customFormat="1" ht="20.399999999999999" customHeight="1" x14ac:dyDescent="0.3">
      <c r="A27" s="193" t="s">
        <v>189</v>
      </c>
      <c r="B27" s="193"/>
      <c r="C27" s="193"/>
      <c r="D27" s="193"/>
      <c r="E27" s="193"/>
      <c r="F27" s="193"/>
      <c r="G27" s="193"/>
      <c r="H27" s="193"/>
    </row>
    <row r="28" spans="1:8" x14ac:dyDescent="0.3">
      <c r="A28" s="19">
        <v>1</v>
      </c>
      <c r="B28" s="125" t="s">
        <v>141</v>
      </c>
      <c r="C28" s="14" t="s">
        <v>30</v>
      </c>
      <c r="D28" s="164" t="s">
        <v>138</v>
      </c>
      <c r="E28" s="164" t="s">
        <v>109</v>
      </c>
      <c r="F28" s="164">
        <v>10</v>
      </c>
      <c r="G28" s="144" t="s">
        <v>78</v>
      </c>
      <c r="H28" s="127" t="s">
        <v>206</v>
      </c>
    </row>
    <row r="29" spans="1:8" x14ac:dyDescent="0.3">
      <c r="A29" s="19">
        <v>2</v>
      </c>
      <c r="B29" s="153" t="s">
        <v>142</v>
      </c>
      <c r="C29" s="14" t="s">
        <v>30</v>
      </c>
      <c r="D29" s="164" t="s">
        <v>138</v>
      </c>
      <c r="E29" s="19">
        <v>1</v>
      </c>
      <c r="F29" s="19">
        <v>8</v>
      </c>
      <c r="G29" s="144" t="s">
        <v>78</v>
      </c>
      <c r="H29" s="127" t="s">
        <v>206</v>
      </c>
    </row>
    <row r="30" spans="1:8" x14ac:dyDescent="0.3">
      <c r="A30" s="19">
        <v>3</v>
      </c>
      <c r="B30" s="153" t="s">
        <v>155</v>
      </c>
      <c r="C30" s="14" t="s">
        <v>37</v>
      </c>
      <c r="D30" s="164" t="s">
        <v>154</v>
      </c>
      <c r="E30" s="19">
        <v>1</v>
      </c>
      <c r="F30" s="19">
        <v>12</v>
      </c>
      <c r="G30" s="144" t="s">
        <v>78</v>
      </c>
      <c r="H30" s="127" t="s">
        <v>206</v>
      </c>
    </row>
    <row r="31" spans="1:8" x14ac:dyDescent="0.3">
      <c r="A31" s="19">
        <v>4</v>
      </c>
      <c r="B31" s="153" t="s">
        <v>89</v>
      </c>
      <c r="C31" s="14" t="s">
        <v>26</v>
      </c>
      <c r="D31" s="164" t="s">
        <v>66</v>
      </c>
      <c r="E31" s="19">
        <v>1</v>
      </c>
      <c r="F31" s="19">
        <v>9</v>
      </c>
      <c r="G31" s="144" t="s">
        <v>78</v>
      </c>
      <c r="H31" s="127" t="s">
        <v>206</v>
      </c>
    </row>
    <row r="32" spans="1:8" x14ac:dyDescent="0.3">
      <c r="A32" s="19">
        <v>5</v>
      </c>
      <c r="B32" s="153" t="s">
        <v>115</v>
      </c>
      <c r="C32" s="14" t="s">
        <v>34</v>
      </c>
      <c r="D32" s="164" t="s">
        <v>113</v>
      </c>
      <c r="E32" s="19">
        <v>1</v>
      </c>
      <c r="F32" s="19">
        <v>1</v>
      </c>
      <c r="G32" s="144" t="s">
        <v>78</v>
      </c>
      <c r="H32" s="19" t="s">
        <v>208</v>
      </c>
    </row>
    <row r="33" spans="1:8" x14ac:dyDescent="0.3">
      <c r="A33" s="19">
        <v>6</v>
      </c>
      <c r="B33" s="153" t="s">
        <v>84</v>
      </c>
      <c r="C33" s="14" t="s">
        <v>39</v>
      </c>
      <c r="D33" s="164" t="s">
        <v>83</v>
      </c>
      <c r="E33" s="19">
        <v>1</v>
      </c>
      <c r="F33" s="19">
        <v>1</v>
      </c>
      <c r="G33" s="144" t="s">
        <v>78</v>
      </c>
      <c r="H33" s="19" t="s">
        <v>208</v>
      </c>
    </row>
    <row r="34" spans="1:8" x14ac:dyDescent="0.3">
      <c r="A34" s="19">
        <v>7</v>
      </c>
      <c r="B34" s="153" t="s">
        <v>204</v>
      </c>
      <c r="C34" s="14" t="s">
        <v>38</v>
      </c>
      <c r="D34" s="164" t="s">
        <v>181</v>
      </c>
      <c r="E34" s="19">
        <v>1</v>
      </c>
      <c r="F34" s="19">
        <v>1</v>
      </c>
      <c r="G34" s="144" t="s">
        <v>78</v>
      </c>
      <c r="H34" s="19" t="s">
        <v>213</v>
      </c>
    </row>
    <row r="35" spans="1:8" x14ac:dyDescent="0.3">
      <c r="A35" s="19">
        <v>8</v>
      </c>
      <c r="B35" s="153" t="s">
        <v>116</v>
      </c>
      <c r="C35" s="14" t="s">
        <v>34</v>
      </c>
      <c r="D35" s="164" t="s">
        <v>113</v>
      </c>
      <c r="E35" s="19">
        <v>1</v>
      </c>
      <c r="F35" s="19">
        <v>3</v>
      </c>
      <c r="G35" s="144" t="s">
        <v>78</v>
      </c>
      <c r="H35" s="19" t="s">
        <v>213</v>
      </c>
    </row>
    <row r="36" spans="1:8" x14ac:dyDescent="0.3">
      <c r="A36" s="19">
        <v>9</v>
      </c>
      <c r="B36" s="186" t="s">
        <v>212</v>
      </c>
      <c r="C36" s="14" t="s">
        <v>26</v>
      </c>
      <c r="D36" s="164" t="s">
        <v>66</v>
      </c>
      <c r="E36" s="19">
        <v>1</v>
      </c>
      <c r="F36" s="164">
        <v>8</v>
      </c>
      <c r="G36" s="144" t="s">
        <v>78</v>
      </c>
      <c r="H36" s="19" t="s">
        <v>214</v>
      </c>
    </row>
    <row r="37" spans="1:8" x14ac:dyDescent="0.3">
      <c r="A37" s="19">
        <v>10</v>
      </c>
      <c r="B37" s="153" t="s">
        <v>130</v>
      </c>
      <c r="C37" s="14" t="s">
        <v>28</v>
      </c>
      <c r="D37" s="164" t="s">
        <v>64</v>
      </c>
      <c r="E37" s="19">
        <v>1</v>
      </c>
      <c r="F37" s="19">
        <v>2</v>
      </c>
      <c r="G37" s="144" t="s">
        <v>78</v>
      </c>
      <c r="H37" s="19" t="s">
        <v>214</v>
      </c>
    </row>
    <row r="38" spans="1:8" x14ac:dyDescent="0.3">
      <c r="A38" s="19">
        <v>11</v>
      </c>
      <c r="B38" s="125" t="s">
        <v>98</v>
      </c>
      <c r="C38" s="14" t="s">
        <v>31</v>
      </c>
      <c r="D38" s="164" t="s">
        <v>96</v>
      </c>
      <c r="E38" s="164">
        <v>1</v>
      </c>
      <c r="F38" s="164">
        <v>3</v>
      </c>
      <c r="G38" s="144" t="s">
        <v>78</v>
      </c>
      <c r="H38" s="19" t="s">
        <v>214</v>
      </c>
    </row>
    <row r="39" spans="1:8" x14ac:dyDescent="0.3">
      <c r="A39" s="19">
        <v>12</v>
      </c>
      <c r="B39" s="153" t="s">
        <v>104</v>
      </c>
      <c r="C39" s="14" t="s">
        <v>35</v>
      </c>
      <c r="D39" s="164" t="s">
        <v>70</v>
      </c>
      <c r="E39" s="19">
        <v>1</v>
      </c>
      <c r="F39" s="19">
        <v>2</v>
      </c>
      <c r="G39" s="144" t="s">
        <v>78</v>
      </c>
      <c r="H39" s="164">
        <v>12</v>
      </c>
    </row>
    <row r="40" spans="1:8" x14ac:dyDescent="0.3">
      <c r="A40" s="19" t="s">
        <v>217</v>
      </c>
      <c r="B40" s="125" t="s">
        <v>167</v>
      </c>
      <c r="C40" s="130" t="s">
        <v>33</v>
      </c>
      <c r="D40" s="164" t="s">
        <v>168</v>
      </c>
      <c r="E40" s="164">
        <v>1</v>
      </c>
      <c r="F40" s="164"/>
      <c r="G40" s="144" t="s">
        <v>78</v>
      </c>
      <c r="H40" s="19" t="s">
        <v>216</v>
      </c>
    </row>
    <row r="41" spans="1:8" x14ac:dyDescent="0.3">
      <c r="A41" s="19" t="s">
        <v>217</v>
      </c>
      <c r="B41" s="153" t="s">
        <v>77</v>
      </c>
      <c r="C41" s="14" t="s">
        <v>29</v>
      </c>
      <c r="D41" s="164" t="s">
        <v>71</v>
      </c>
      <c r="E41" s="19">
        <v>1</v>
      </c>
      <c r="F41" s="19">
        <v>3</v>
      </c>
      <c r="G41" s="144" t="s">
        <v>78</v>
      </c>
      <c r="H41" s="19" t="s">
        <v>216</v>
      </c>
    </row>
    <row r="42" spans="1:8" x14ac:dyDescent="0.3">
      <c r="A42" s="19" t="s">
        <v>217</v>
      </c>
      <c r="B42" s="125" t="s">
        <v>124</v>
      </c>
      <c r="C42" s="14" t="s">
        <v>27</v>
      </c>
      <c r="D42" s="164" t="s">
        <v>65</v>
      </c>
      <c r="E42" s="19">
        <v>1</v>
      </c>
      <c r="F42" s="19">
        <v>3</v>
      </c>
      <c r="G42" s="144" t="s">
        <v>78</v>
      </c>
      <c r="H42" s="19" t="s">
        <v>216</v>
      </c>
    </row>
    <row r="43" spans="1:8" x14ac:dyDescent="0.3">
      <c r="A43" s="19" t="s">
        <v>217</v>
      </c>
      <c r="B43" s="172" t="s">
        <v>172</v>
      </c>
      <c r="C43" s="173" t="s">
        <v>176</v>
      </c>
      <c r="D43" s="173" t="s">
        <v>173</v>
      </c>
      <c r="E43" s="173">
        <v>1</v>
      </c>
      <c r="F43" s="173">
        <v>3</v>
      </c>
      <c r="G43" s="144" t="s">
        <v>78</v>
      </c>
      <c r="H43" s="19" t="s">
        <v>216</v>
      </c>
    </row>
    <row r="44" spans="1:8" x14ac:dyDescent="0.3">
      <c r="A44" s="19" t="s">
        <v>217</v>
      </c>
      <c r="B44" s="125" t="s">
        <v>162</v>
      </c>
      <c r="C44" s="14" t="s">
        <v>68</v>
      </c>
      <c r="D44" s="164" t="s">
        <v>161</v>
      </c>
      <c r="E44" s="164">
        <v>1</v>
      </c>
      <c r="F44" s="164">
        <v>2</v>
      </c>
      <c r="G44" s="144" t="s">
        <v>78</v>
      </c>
      <c r="H44" s="19" t="s">
        <v>216</v>
      </c>
    </row>
    <row r="45" spans="1:8" x14ac:dyDescent="0.3">
      <c r="A45" s="19" t="s">
        <v>217</v>
      </c>
      <c r="B45" s="165" t="s">
        <v>99</v>
      </c>
      <c r="C45" s="166" t="s">
        <v>31</v>
      </c>
      <c r="D45" s="162" t="s">
        <v>96</v>
      </c>
      <c r="E45" s="162">
        <v>1</v>
      </c>
      <c r="F45" s="164">
        <v>1</v>
      </c>
      <c r="G45" s="144" t="s">
        <v>78</v>
      </c>
      <c r="H45" s="19" t="s">
        <v>216</v>
      </c>
    </row>
    <row r="46" spans="1:8" x14ac:dyDescent="0.3">
      <c r="A46" s="19" t="s">
        <v>217</v>
      </c>
      <c r="B46" s="153" t="s">
        <v>147</v>
      </c>
      <c r="C46" s="14" t="s">
        <v>25</v>
      </c>
      <c r="D46" s="164" t="s">
        <v>148</v>
      </c>
      <c r="E46" s="19">
        <v>1</v>
      </c>
      <c r="F46" s="19">
        <v>7</v>
      </c>
      <c r="G46" s="144" t="s">
        <v>78</v>
      </c>
      <c r="H46" s="19" t="s">
        <v>216</v>
      </c>
    </row>
    <row r="47" spans="1:8" x14ac:dyDescent="0.3">
      <c r="A47" s="19" t="s">
        <v>217</v>
      </c>
      <c r="B47" s="167" t="s">
        <v>123</v>
      </c>
      <c r="C47" s="168" t="s">
        <v>27</v>
      </c>
      <c r="D47" s="163" t="s">
        <v>65</v>
      </c>
      <c r="E47" s="169">
        <v>1</v>
      </c>
      <c r="F47" s="19">
        <v>1</v>
      </c>
      <c r="G47" s="144" t="s">
        <v>78</v>
      </c>
      <c r="H47" s="19" t="s">
        <v>216</v>
      </c>
    </row>
    <row r="48" spans="1:8" s="124" customFormat="1" ht="20.399999999999999" customHeight="1" x14ac:dyDescent="0.3">
      <c r="A48" s="193" t="s">
        <v>221</v>
      </c>
      <c r="B48" s="193"/>
      <c r="C48" s="193"/>
      <c r="D48" s="193"/>
      <c r="E48" s="193"/>
      <c r="F48" s="193"/>
      <c r="G48" s="193"/>
      <c r="H48" s="193"/>
    </row>
    <row r="49" spans="1:8" x14ac:dyDescent="0.3">
      <c r="A49" s="19">
        <v>1</v>
      </c>
      <c r="B49" s="125" t="s">
        <v>132</v>
      </c>
      <c r="C49" s="14" t="s">
        <v>28</v>
      </c>
      <c r="D49" s="164" t="s">
        <v>64</v>
      </c>
      <c r="E49" s="19">
        <v>1</v>
      </c>
      <c r="F49" s="164">
        <v>3</v>
      </c>
      <c r="G49" s="144" t="s">
        <v>79</v>
      </c>
      <c r="H49" s="127" t="s">
        <v>206</v>
      </c>
    </row>
    <row r="50" spans="1:8" x14ac:dyDescent="0.3">
      <c r="A50" s="19">
        <v>2</v>
      </c>
      <c r="B50" s="153" t="s">
        <v>227</v>
      </c>
      <c r="C50" s="14" t="s">
        <v>29</v>
      </c>
      <c r="D50" s="164" t="s">
        <v>71</v>
      </c>
      <c r="E50" s="19">
        <v>1</v>
      </c>
      <c r="F50" s="19">
        <v>3</v>
      </c>
      <c r="G50" s="144" t="s">
        <v>79</v>
      </c>
      <c r="H50" s="127" t="s">
        <v>206</v>
      </c>
    </row>
    <row r="51" spans="1:8" x14ac:dyDescent="0.3">
      <c r="A51" s="19">
        <v>3</v>
      </c>
      <c r="B51" s="153" t="s">
        <v>133</v>
      </c>
      <c r="C51" s="14" t="s">
        <v>28</v>
      </c>
      <c r="D51" s="164" t="s">
        <v>64</v>
      </c>
      <c r="E51" s="19">
        <v>1</v>
      </c>
      <c r="F51" s="19">
        <v>3</v>
      </c>
      <c r="G51" s="144" t="s">
        <v>81</v>
      </c>
      <c r="H51" s="127" t="s">
        <v>206</v>
      </c>
    </row>
    <row r="52" spans="1:8" x14ac:dyDescent="0.3">
      <c r="A52" s="19">
        <v>4</v>
      </c>
      <c r="B52" s="125" t="s">
        <v>156</v>
      </c>
      <c r="C52" s="14" t="s">
        <v>37</v>
      </c>
      <c r="D52" s="164" t="s">
        <v>154</v>
      </c>
      <c r="E52" s="19">
        <v>1</v>
      </c>
      <c r="F52" s="164">
        <v>12</v>
      </c>
      <c r="G52" s="144" t="s">
        <v>79</v>
      </c>
      <c r="H52" s="127" t="s">
        <v>206</v>
      </c>
    </row>
    <row r="53" spans="1:8" x14ac:dyDescent="0.3">
      <c r="A53" s="19">
        <v>5</v>
      </c>
      <c r="B53" s="125" t="s">
        <v>100</v>
      </c>
      <c r="C53" s="14" t="s">
        <v>31</v>
      </c>
      <c r="D53" s="164" t="s">
        <v>96</v>
      </c>
      <c r="E53" s="164">
        <v>1</v>
      </c>
      <c r="F53" s="164">
        <v>2</v>
      </c>
      <c r="G53" s="144" t="s">
        <v>79</v>
      </c>
      <c r="H53" s="127" t="s">
        <v>206</v>
      </c>
    </row>
    <row r="54" spans="1:8" x14ac:dyDescent="0.3">
      <c r="A54" s="19">
        <v>6</v>
      </c>
      <c r="B54" s="183" t="s">
        <v>105</v>
      </c>
      <c r="C54" s="166" t="s">
        <v>35</v>
      </c>
      <c r="D54" s="162" t="s">
        <v>70</v>
      </c>
      <c r="E54" s="184">
        <v>1</v>
      </c>
      <c r="F54" s="19">
        <v>1</v>
      </c>
      <c r="G54" s="144" t="s">
        <v>79</v>
      </c>
      <c r="H54" s="127" t="s">
        <v>206</v>
      </c>
    </row>
    <row r="55" spans="1:8" x14ac:dyDescent="0.3">
      <c r="A55" s="19">
        <v>7</v>
      </c>
      <c r="B55" s="125" t="s">
        <v>101</v>
      </c>
      <c r="C55" s="14" t="s">
        <v>31</v>
      </c>
      <c r="D55" s="164" t="s">
        <v>96</v>
      </c>
      <c r="E55" s="164">
        <v>1</v>
      </c>
      <c r="F55" s="164">
        <v>3</v>
      </c>
      <c r="G55" s="144" t="s">
        <v>79</v>
      </c>
      <c r="H55" s="127" t="s">
        <v>206</v>
      </c>
    </row>
    <row r="56" spans="1:8" x14ac:dyDescent="0.3">
      <c r="A56" s="19">
        <v>8</v>
      </c>
      <c r="B56" s="185" t="s">
        <v>134</v>
      </c>
      <c r="C56" s="168" t="s">
        <v>28</v>
      </c>
      <c r="D56" s="163" t="s">
        <v>64</v>
      </c>
      <c r="E56" s="169">
        <v>1</v>
      </c>
      <c r="F56" s="164">
        <v>2</v>
      </c>
      <c r="G56" s="144" t="s">
        <v>81</v>
      </c>
      <c r="H56" s="127" t="s">
        <v>206</v>
      </c>
    </row>
    <row r="57" spans="1:8" x14ac:dyDescent="0.3">
      <c r="A57" s="19">
        <v>9</v>
      </c>
      <c r="B57" s="153" t="s">
        <v>143</v>
      </c>
      <c r="C57" s="14" t="s">
        <v>30</v>
      </c>
      <c r="D57" s="164" t="s">
        <v>63</v>
      </c>
      <c r="E57" s="19">
        <v>1</v>
      </c>
      <c r="F57" s="19">
        <v>1</v>
      </c>
      <c r="G57" s="144" t="s">
        <v>79</v>
      </c>
      <c r="H57" s="19" t="s">
        <v>218</v>
      </c>
    </row>
    <row r="58" spans="1:8" x14ac:dyDescent="0.3">
      <c r="A58" s="19">
        <v>10</v>
      </c>
      <c r="B58" s="125" t="s">
        <v>91</v>
      </c>
      <c r="C58" s="14" t="s">
        <v>26</v>
      </c>
      <c r="D58" s="164" t="s">
        <v>66</v>
      </c>
      <c r="E58" s="19">
        <v>1</v>
      </c>
      <c r="F58" s="164">
        <v>1</v>
      </c>
      <c r="G58" s="144" t="s">
        <v>79</v>
      </c>
      <c r="H58" s="19" t="s">
        <v>218</v>
      </c>
    </row>
    <row r="59" spans="1:8" x14ac:dyDescent="0.3">
      <c r="A59" s="19">
        <v>11</v>
      </c>
      <c r="B59" s="153" t="s">
        <v>85</v>
      </c>
      <c r="C59" s="14" t="s">
        <v>39</v>
      </c>
      <c r="D59" s="164" t="s">
        <v>83</v>
      </c>
      <c r="E59" s="19">
        <v>1</v>
      </c>
      <c r="F59" s="19">
        <v>4</v>
      </c>
      <c r="G59" s="144" t="s">
        <v>79</v>
      </c>
      <c r="H59" s="19" t="s">
        <v>218</v>
      </c>
    </row>
    <row r="60" spans="1:8" x14ac:dyDescent="0.3">
      <c r="A60" s="19">
        <v>12</v>
      </c>
      <c r="B60" s="125" t="s">
        <v>163</v>
      </c>
      <c r="C60" s="14" t="s">
        <v>68</v>
      </c>
      <c r="D60" s="164" t="s">
        <v>161</v>
      </c>
      <c r="E60" s="164">
        <v>1</v>
      </c>
      <c r="F60" s="164">
        <v>2</v>
      </c>
      <c r="G60" s="144" t="s">
        <v>81</v>
      </c>
      <c r="H60" s="19" t="s">
        <v>218</v>
      </c>
    </row>
    <row r="61" spans="1:8" x14ac:dyDescent="0.3">
      <c r="A61" s="19">
        <v>13</v>
      </c>
      <c r="B61" s="125" t="s">
        <v>102</v>
      </c>
      <c r="C61" s="14" t="s">
        <v>31</v>
      </c>
      <c r="D61" s="164" t="s">
        <v>96</v>
      </c>
      <c r="E61" s="164">
        <v>1</v>
      </c>
      <c r="F61" s="164">
        <v>3</v>
      </c>
      <c r="G61" s="144" t="s">
        <v>81</v>
      </c>
      <c r="H61" s="19" t="s">
        <v>219</v>
      </c>
    </row>
    <row r="62" spans="1:8" x14ac:dyDescent="0.3">
      <c r="A62" s="19">
        <v>14</v>
      </c>
      <c r="B62" s="153" t="s">
        <v>90</v>
      </c>
      <c r="C62" s="14" t="s">
        <v>26</v>
      </c>
      <c r="D62" s="164" t="s">
        <v>66</v>
      </c>
      <c r="E62" s="19">
        <v>1</v>
      </c>
      <c r="F62" s="19">
        <v>9</v>
      </c>
      <c r="G62" s="144" t="s">
        <v>79</v>
      </c>
      <c r="H62" s="19" t="s">
        <v>219</v>
      </c>
    </row>
    <row r="63" spans="1:8" x14ac:dyDescent="0.3">
      <c r="A63" s="19">
        <v>15</v>
      </c>
      <c r="B63" s="125" t="s">
        <v>151</v>
      </c>
      <c r="C63" s="14" t="s">
        <v>25</v>
      </c>
      <c r="D63" s="164" t="s">
        <v>148</v>
      </c>
      <c r="E63" s="164">
        <v>1</v>
      </c>
      <c r="F63" s="164">
        <v>6</v>
      </c>
      <c r="G63" s="144" t="s">
        <v>81</v>
      </c>
      <c r="H63" s="19" t="s">
        <v>219</v>
      </c>
    </row>
    <row r="64" spans="1:8" x14ac:dyDescent="0.3">
      <c r="A64" s="19">
        <v>16</v>
      </c>
      <c r="B64" s="153" t="s">
        <v>86</v>
      </c>
      <c r="C64" s="14" t="s">
        <v>39</v>
      </c>
      <c r="D64" s="164" t="s">
        <v>83</v>
      </c>
      <c r="E64" s="19">
        <v>1</v>
      </c>
      <c r="F64" s="19">
        <v>4</v>
      </c>
      <c r="G64" s="144" t="s">
        <v>81</v>
      </c>
      <c r="H64" s="19" t="s">
        <v>219</v>
      </c>
    </row>
    <row r="65" spans="1:8" x14ac:dyDescent="0.3">
      <c r="A65" s="19">
        <v>17</v>
      </c>
      <c r="B65" s="153" t="s">
        <v>149</v>
      </c>
      <c r="C65" s="14" t="s">
        <v>25</v>
      </c>
      <c r="D65" s="164" t="s">
        <v>148</v>
      </c>
      <c r="E65" s="19">
        <v>1</v>
      </c>
      <c r="F65" s="19">
        <v>7</v>
      </c>
      <c r="G65" s="144" t="s">
        <v>79</v>
      </c>
      <c r="H65" s="19" t="s">
        <v>220</v>
      </c>
    </row>
    <row r="66" spans="1:8" x14ac:dyDescent="0.3">
      <c r="A66" s="19">
        <v>18</v>
      </c>
      <c r="B66" s="125" t="s">
        <v>126</v>
      </c>
      <c r="C66" s="14" t="s">
        <v>27</v>
      </c>
      <c r="D66" s="164" t="s">
        <v>65</v>
      </c>
      <c r="E66" s="19">
        <v>1</v>
      </c>
      <c r="F66" s="19">
        <v>1</v>
      </c>
      <c r="G66" s="144" t="s">
        <v>79</v>
      </c>
      <c r="H66" s="19" t="s">
        <v>220</v>
      </c>
    </row>
    <row r="67" spans="1:8" x14ac:dyDescent="0.3">
      <c r="A67" s="19">
        <v>19</v>
      </c>
      <c r="B67" s="125" t="s">
        <v>93</v>
      </c>
      <c r="C67" s="14" t="s">
        <v>26</v>
      </c>
      <c r="D67" s="164" t="s">
        <v>66</v>
      </c>
      <c r="E67" s="19">
        <v>1</v>
      </c>
      <c r="F67" s="164">
        <v>3</v>
      </c>
      <c r="G67" s="144" t="s">
        <v>81</v>
      </c>
      <c r="H67" s="19" t="s">
        <v>220</v>
      </c>
    </row>
    <row r="68" spans="1:8" x14ac:dyDescent="0.3">
      <c r="A68" s="19">
        <v>20</v>
      </c>
      <c r="B68" s="153" t="s">
        <v>106</v>
      </c>
      <c r="C68" s="14" t="s">
        <v>35</v>
      </c>
      <c r="D68" s="164" t="s">
        <v>70</v>
      </c>
      <c r="E68" s="19">
        <v>1</v>
      </c>
      <c r="F68" s="19">
        <v>4</v>
      </c>
      <c r="G68" s="144" t="s">
        <v>79</v>
      </c>
      <c r="H68" s="19" t="s">
        <v>220</v>
      </c>
    </row>
    <row r="69" spans="1:8" x14ac:dyDescent="0.3">
      <c r="A69" s="19" t="s">
        <v>217</v>
      </c>
      <c r="B69" s="153" t="s">
        <v>178</v>
      </c>
      <c r="C69" s="14" t="s">
        <v>29</v>
      </c>
      <c r="D69" s="164" t="s">
        <v>72</v>
      </c>
      <c r="E69" s="19">
        <v>1</v>
      </c>
      <c r="F69" s="19">
        <v>5</v>
      </c>
      <c r="G69" s="144" t="s">
        <v>81</v>
      </c>
      <c r="H69" s="19" t="s">
        <v>216</v>
      </c>
    </row>
    <row r="70" spans="1:8" x14ac:dyDescent="0.3">
      <c r="A70" s="19" t="s">
        <v>217</v>
      </c>
      <c r="B70" s="170" t="s">
        <v>174</v>
      </c>
      <c r="C70" s="173" t="s">
        <v>176</v>
      </c>
      <c r="D70" s="171" t="s">
        <v>173</v>
      </c>
      <c r="E70" s="171">
        <v>1</v>
      </c>
      <c r="F70" s="171">
        <v>1</v>
      </c>
      <c r="G70" s="144" t="s">
        <v>79</v>
      </c>
      <c r="H70" s="19" t="s">
        <v>216</v>
      </c>
    </row>
    <row r="71" spans="1:8" x14ac:dyDescent="0.3">
      <c r="A71" s="19" t="s">
        <v>217</v>
      </c>
      <c r="B71" s="153" t="s">
        <v>117</v>
      </c>
      <c r="C71" s="14" t="s">
        <v>34</v>
      </c>
      <c r="D71" s="164" t="s">
        <v>113</v>
      </c>
      <c r="E71" s="19">
        <v>1</v>
      </c>
      <c r="F71" s="19">
        <v>1</v>
      </c>
      <c r="G71" s="144" t="s">
        <v>79</v>
      </c>
      <c r="H71" s="19" t="s">
        <v>216</v>
      </c>
    </row>
    <row r="72" spans="1:8" x14ac:dyDescent="0.3">
      <c r="A72" s="19" t="s">
        <v>217</v>
      </c>
      <c r="B72" s="153" t="s">
        <v>107</v>
      </c>
      <c r="C72" s="14" t="s">
        <v>35</v>
      </c>
      <c r="D72" s="164" t="s">
        <v>70</v>
      </c>
      <c r="E72" s="19" t="s">
        <v>109</v>
      </c>
      <c r="F72" s="19">
        <v>4</v>
      </c>
      <c r="G72" s="144" t="s">
        <v>81</v>
      </c>
      <c r="H72" s="19" t="s">
        <v>216</v>
      </c>
    </row>
    <row r="73" spans="1:8" x14ac:dyDescent="0.3">
      <c r="A73" s="19" t="s">
        <v>217</v>
      </c>
      <c r="B73" s="153" t="s">
        <v>158</v>
      </c>
      <c r="C73" s="14" t="s">
        <v>37</v>
      </c>
      <c r="D73" s="164" t="s">
        <v>154</v>
      </c>
      <c r="E73" s="19">
        <v>1</v>
      </c>
      <c r="F73" s="19">
        <v>9</v>
      </c>
      <c r="G73" s="144" t="s">
        <v>81</v>
      </c>
      <c r="H73" s="19" t="s">
        <v>216</v>
      </c>
    </row>
    <row r="74" spans="1:8" x14ac:dyDescent="0.3">
      <c r="A74" s="19" t="s">
        <v>217</v>
      </c>
      <c r="B74" s="128" t="s">
        <v>144</v>
      </c>
      <c r="C74" s="14" t="s">
        <v>30</v>
      </c>
      <c r="D74" s="164" t="s">
        <v>63</v>
      </c>
      <c r="E74" s="19">
        <v>1</v>
      </c>
      <c r="F74" s="19">
        <v>16</v>
      </c>
      <c r="G74" s="144" t="s">
        <v>81</v>
      </c>
      <c r="H74" s="19" t="s">
        <v>216</v>
      </c>
    </row>
    <row r="75" spans="1:8" x14ac:dyDescent="0.3">
      <c r="A75" s="19" t="s">
        <v>217</v>
      </c>
      <c r="B75" s="153" t="s">
        <v>108</v>
      </c>
      <c r="C75" s="14" t="s">
        <v>35</v>
      </c>
      <c r="D75" s="164" t="s">
        <v>70</v>
      </c>
      <c r="E75" s="19" t="s">
        <v>109</v>
      </c>
      <c r="F75" s="164">
        <v>4</v>
      </c>
      <c r="G75" s="144" t="s">
        <v>81</v>
      </c>
      <c r="H75" s="19" t="s">
        <v>216</v>
      </c>
    </row>
    <row r="76" spans="1:8" x14ac:dyDescent="0.3">
      <c r="A76" s="19" t="s">
        <v>217</v>
      </c>
      <c r="B76" s="153" t="s">
        <v>118</v>
      </c>
      <c r="C76" s="14" t="s">
        <v>34</v>
      </c>
      <c r="D76" s="164" t="s">
        <v>113</v>
      </c>
      <c r="E76" s="19">
        <v>1</v>
      </c>
      <c r="F76" s="19">
        <v>1</v>
      </c>
      <c r="G76" s="144" t="s">
        <v>81</v>
      </c>
      <c r="H76" s="19" t="s">
        <v>216</v>
      </c>
    </row>
    <row r="77" spans="1:8" x14ac:dyDescent="0.3">
      <c r="A77" s="19" t="s">
        <v>217</v>
      </c>
      <c r="B77" s="153" t="s">
        <v>125</v>
      </c>
      <c r="C77" s="14" t="s">
        <v>27</v>
      </c>
      <c r="D77" s="164" t="s">
        <v>65</v>
      </c>
      <c r="E77" s="19">
        <v>1</v>
      </c>
      <c r="F77" s="19">
        <v>2</v>
      </c>
      <c r="G77" s="144" t="s">
        <v>79</v>
      </c>
      <c r="H77" s="19" t="s">
        <v>216</v>
      </c>
    </row>
    <row r="78" spans="1:8" x14ac:dyDescent="0.3">
      <c r="A78" s="19" t="s">
        <v>217</v>
      </c>
      <c r="B78" s="153" t="s">
        <v>150</v>
      </c>
      <c r="C78" s="14" t="s">
        <v>25</v>
      </c>
      <c r="D78" s="164" t="s">
        <v>148</v>
      </c>
      <c r="E78" s="19">
        <v>1</v>
      </c>
      <c r="F78" s="19">
        <v>7</v>
      </c>
      <c r="G78" s="144" t="s">
        <v>79</v>
      </c>
      <c r="H78" s="19" t="s">
        <v>216</v>
      </c>
    </row>
    <row r="79" spans="1:8" x14ac:dyDescent="0.3">
      <c r="A79" s="19" t="s">
        <v>217</v>
      </c>
      <c r="B79" s="125" t="s">
        <v>169</v>
      </c>
      <c r="C79" s="130" t="s">
        <v>33</v>
      </c>
      <c r="D79" s="164" t="s">
        <v>166</v>
      </c>
      <c r="E79" s="164">
        <v>1</v>
      </c>
      <c r="F79" s="164"/>
      <c r="G79" s="144" t="s">
        <v>79</v>
      </c>
      <c r="H79" s="19" t="s">
        <v>216</v>
      </c>
    </row>
    <row r="80" spans="1:8" x14ac:dyDescent="0.3">
      <c r="A80" s="19" t="s">
        <v>217</v>
      </c>
      <c r="B80" s="153" t="s">
        <v>171</v>
      </c>
      <c r="C80" s="14" t="s">
        <v>29</v>
      </c>
      <c r="D80" s="164" t="s">
        <v>72</v>
      </c>
      <c r="E80" s="19">
        <v>1</v>
      </c>
      <c r="F80" s="19">
        <v>1</v>
      </c>
      <c r="G80" s="144" t="s">
        <v>79</v>
      </c>
      <c r="H80" s="19" t="s">
        <v>216</v>
      </c>
    </row>
    <row r="81" spans="1:8" x14ac:dyDescent="0.3">
      <c r="A81" s="19" t="s">
        <v>217</v>
      </c>
      <c r="B81" s="153" t="s">
        <v>131</v>
      </c>
      <c r="C81" s="14" t="s">
        <v>28</v>
      </c>
      <c r="D81" s="164" t="s">
        <v>64</v>
      </c>
      <c r="E81" s="19">
        <v>1</v>
      </c>
      <c r="F81" s="19">
        <v>1</v>
      </c>
      <c r="G81" s="144" t="s">
        <v>79</v>
      </c>
      <c r="H81" s="19" t="s">
        <v>216</v>
      </c>
    </row>
    <row r="82" spans="1:8" x14ac:dyDescent="0.3">
      <c r="A82" s="19" t="s">
        <v>217</v>
      </c>
      <c r="B82" s="153" t="s">
        <v>157</v>
      </c>
      <c r="C82" s="14" t="s">
        <v>37</v>
      </c>
      <c r="D82" s="164" t="s">
        <v>154</v>
      </c>
      <c r="E82" s="19">
        <v>1</v>
      </c>
      <c r="F82" s="19">
        <v>5</v>
      </c>
      <c r="G82" s="144" t="s">
        <v>81</v>
      </c>
      <c r="H82" s="19" t="s">
        <v>216</v>
      </c>
    </row>
    <row r="83" spans="1:8" x14ac:dyDescent="0.3">
      <c r="A83" s="19" t="s">
        <v>217</v>
      </c>
      <c r="B83" s="153" t="s">
        <v>80</v>
      </c>
      <c r="C83" s="14" t="s">
        <v>29</v>
      </c>
      <c r="D83" s="164" t="s">
        <v>71</v>
      </c>
      <c r="E83" s="19">
        <v>1</v>
      </c>
      <c r="F83" s="19">
        <v>3</v>
      </c>
      <c r="G83" s="144" t="s">
        <v>81</v>
      </c>
      <c r="H83" s="19" t="s">
        <v>216</v>
      </c>
    </row>
    <row r="84" spans="1:8" x14ac:dyDescent="0.3">
      <c r="A84" s="19" t="s">
        <v>217</v>
      </c>
      <c r="B84" s="153" t="s">
        <v>127</v>
      </c>
      <c r="C84" s="14" t="s">
        <v>27</v>
      </c>
      <c r="D84" s="164" t="s">
        <v>65</v>
      </c>
      <c r="E84" s="19">
        <v>1</v>
      </c>
      <c r="F84" s="19">
        <v>1</v>
      </c>
      <c r="G84" s="144" t="s">
        <v>81</v>
      </c>
      <c r="H84" s="19" t="s">
        <v>216</v>
      </c>
    </row>
    <row r="85" spans="1:8" x14ac:dyDescent="0.3">
      <c r="A85" s="19" t="s">
        <v>217</v>
      </c>
      <c r="B85" s="183" t="s">
        <v>182</v>
      </c>
      <c r="C85" s="166" t="s">
        <v>38</v>
      </c>
      <c r="D85" s="162" t="s">
        <v>181</v>
      </c>
      <c r="E85" s="184">
        <v>1</v>
      </c>
      <c r="F85" s="184">
        <v>1</v>
      </c>
      <c r="G85" s="144" t="s">
        <v>81</v>
      </c>
      <c r="H85" s="19" t="s">
        <v>216</v>
      </c>
    </row>
    <row r="86" spans="1:8" x14ac:dyDescent="0.3">
      <c r="A86" s="19" t="s">
        <v>217</v>
      </c>
      <c r="B86" s="170" t="s">
        <v>175</v>
      </c>
      <c r="C86" s="173" t="s">
        <v>176</v>
      </c>
      <c r="D86" s="171" t="s">
        <v>173</v>
      </c>
      <c r="E86" s="171">
        <v>1</v>
      </c>
      <c r="F86" s="171">
        <v>2</v>
      </c>
      <c r="G86" s="144" t="s">
        <v>81</v>
      </c>
      <c r="H86" s="19" t="s">
        <v>216</v>
      </c>
    </row>
    <row r="87" spans="1:8" x14ac:dyDescent="0.3">
      <c r="A87" s="19" t="s">
        <v>217</v>
      </c>
      <c r="B87" s="167" t="s">
        <v>152</v>
      </c>
      <c r="C87" s="168" t="s">
        <v>25</v>
      </c>
      <c r="D87" s="163" t="s">
        <v>148</v>
      </c>
      <c r="E87" s="163">
        <v>1</v>
      </c>
      <c r="F87" s="169">
        <v>7</v>
      </c>
      <c r="G87" s="144" t="s">
        <v>81</v>
      </c>
      <c r="H87" s="19" t="s">
        <v>216</v>
      </c>
    </row>
    <row r="88" spans="1:8" x14ac:dyDescent="0.3">
      <c r="A88" s="19" t="s">
        <v>217</v>
      </c>
      <c r="B88" s="153" t="s">
        <v>92</v>
      </c>
      <c r="C88" s="14" t="s">
        <v>26</v>
      </c>
      <c r="D88" s="164" t="s">
        <v>66</v>
      </c>
      <c r="E88" s="19">
        <v>1</v>
      </c>
      <c r="F88" s="19">
        <v>9</v>
      </c>
      <c r="G88" s="144" t="s">
        <v>81</v>
      </c>
      <c r="H88" s="19" t="s">
        <v>216</v>
      </c>
    </row>
    <row r="89" spans="1:8" s="124" customFormat="1" ht="20.399999999999999" customHeight="1" x14ac:dyDescent="0.3">
      <c r="A89" s="194" t="s">
        <v>190</v>
      </c>
      <c r="B89" s="194"/>
      <c r="C89" s="194"/>
      <c r="D89" s="194"/>
      <c r="E89" s="194"/>
      <c r="F89" s="194"/>
      <c r="G89" s="194"/>
      <c r="H89" s="194"/>
    </row>
    <row r="90" spans="1:8" x14ac:dyDescent="0.3">
      <c r="B90" s="120"/>
      <c r="G90" s="120"/>
    </row>
    <row r="91" spans="1:8" ht="30" x14ac:dyDescent="0.3">
      <c r="A91" s="14" t="s">
        <v>76</v>
      </c>
      <c r="B91" s="14" t="s">
        <v>49</v>
      </c>
      <c r="C91" s="14" t="s">
        <v>50</v>
      </c>
      <c r="D91" s="14" t="s">
        <v>51</v>
      </c>
      <c r="E91" s="14" t="s">
        <v>52</v>
      </c>
      <c r="F91" s="14" t="s">
        <v>53</v>
      </c>
      <c r="G91" s="123" t="s">
        <v>186</v>
      </c>
      <c r="H91" s="14" t="s">
        <v>170</v>
      </c>
    </row>
    <row r="92" spans="1:8" s="124" customFormat="1" ht="28.8" customHeight="1" x14ac:dyDescent="0.3">
      <c r="A92" s="189" t="s">
        <v>201</v>
      </c>
      <c r="B92" s="189"/>
      <c r="C92" s="189"/>
      <c r="D92" s="189"/>
      <c r="E92" s="189"/>
      <c r="F92" s="189"/>
      <c r="G92" s="189"/>
      <c r="H92" s="189"/>
    </row>
    <row r="93" spans="1:8" x14ac:dyDescent="0.3">
      <c r="A93" s="19">
        <v>1</v>
      </c>
      <c r="B93" s="153" t="s">
        <v>82</v>
      </c>
      <c r="C93" s="14" t="s">
        <v>29</v>
      </c>
      <c r="D93" s="164" t="s">
        <v>71</v>
      </c>
      <c r="E93" s="19">
        <v>1</v>
      </c>
      <c r="F93" s="19">
        <v>3</v>
      </c>
      <c r="G93" s="144"/>
      <c r="H93" s="127"/>
    </row>
    <row r="94" spans="1:8" x14ac:dyDescent="0.3">
      <c r="A94" s="19">
        <v>2</v>
      </c>
      <c r="B94" s="153" t="s">
        <v>94</v>
      </c>
      <c r="C94" s="14" t="s">
        <v>26</v>
      </c>
      <c r="D94" s="164" t="s">
        <v>66</v>
      </c>
      <c r="E94" s="19">
        <v>1</v>
      </c>
      <c r="F94" s="19">
        <v>7</v>
      </c>
      <c r="G94" s="144"/>
      <c r="H94" s="127"/>
    </row>
    <row r="95" spans="1:8" x14ac:dyDescent="0.3">
      <c r="A95" s="19">
        <v>3</v>
      </c>
      <c r="B95" s="153" t="s">
        <v>110</v>
      </c>
      <c r="C95" s="14" t="s">
        <v>35</v>
      </c>
      <c r="D95" s="164" t="s">
        <v>70</v>
      </c>
      <c r="E95" s="19">
        <v>1</v>
      </c>
      <c r="F95" s="19">
        <v>2</v>
      </c>
      <c r="G95" s="144"/>
      <c r="H95" s="127"/>
    </row>
    <row r="96" spans="1:8" x14ac:dyDescent="0.3">
      <c r="A96" s="19">
        <v>4</v>
      </c>
      <c r="B96" s="153" t="s">
        <v>111</v>
      </c>
      <c r="C96" s="14" t="s">
        <v>35</v>
      </c>
      <c r="D96" s="164" t="s">
        <v>70</v>
      </c>
      <c r="E96" s="19" t="s">
        <v>109</v>
      </c>
      <c r="F96" s="19">
        <v>4</v>
      </c>
      <c r="G96" s="127"/>
      <c r="H96" s="164"/>
    </row>
    <row r="97" spans="1:8" x14ac:dyDescent="0.3">
      <c r="A97" s="19">
        <v>5</v>
      </c>
      <c r="B97" s="125" t="s">
        <v>119</v>
      </c>
      <c r="C97" s="14" t="s">
        <v>34</v>
      </c>
      <c r="D97" s="164" t="s">
        <v>113</v>
      </c>
      <c r="E97" s="19">
        <v>1</v>
      </c>
      <c r="F97" s="164">
        <v>1</v>
      </c>
      <c r="G97" s="126"/>
      <c r="H97" s="19"/>
    </row>
    <row r="98" spans="1:8" x14ac:dyDescent="0.3">
      <c r="A98" s="19">
        <v>6</v>
      </c>
      <c r="B98" s="153" t="s">
        <v>120</v>
      </c>
      <c r="C98" s="14" t="s">
        <v>34</v>
      </c>
      <c r="D98" s="164" t="s">
        <v>113</v>
      </c>
      <c r="E98" s="19">
        <v>1</v>
      </c>
      <c r="F98" s="19">
        <v>1</v>
      </c>
      <c r="G98" s="126"/>
      <c r="H98" s="19"/>
    </row>
    <row r="99" spans="1:8" x14ac:dyDescent="0.3">
      <c r="A99" s="19">
        <v>7</v>
      </c>
      <c r="B99" s="153" t="s">
        <v>128</v>
      </c>
      <c r="C99" s="14" t="s">
        <v>27</v>
      </c>
      <c r="D99" s="164" t="s">
        <v>65</v>
      </c>
      <c r="E99" s="19">
        <v>1</v>
      </c>
      <c r="F99" s="19">
        <v>2</v>
      </c>
      <c r="G99" s="144"/>
      <c r="H99" s="164"/>
    </row>
    <row r="100" spans="1:8" x14ac:dyDescent="0.3">
      <c r="A100" s="19">
        <v>8</v>
      </c>
      <c r="B100" s="153" t="s">
        <v>129</v>
      </c>
      <c r="C100" s="14" t="s">
        <v>27</v>
      </c>
      <c r="D100" s="164" t="s">
        <v>65</v>
      </c>
      <c r="E100" s="19">
        <v>1</v>
      </c>
      <c r="F100" s="19">
        <v>2</v>
      </c>
      <c r="G100" s="144"/>
      <c r="H100" s="164"/>
    </row>
    <row r="101" spans="1:8" x14ac:dyDescent="0.3">
      <c r="A101" s="19">
        <v>9</v>
      </c>
      <c r="B101" s="125" t="s">
        <v>135</v>
      </c>
      <c r="C101" s="14" t="s">
        <v>28</v>
      </c>
      <c r="D101" s="164" t="s">
        <v>64</v>
      </c>
      <c r="E101" s="19">
        <v>1</v>
      </c>
      <c r="F101" s="19">
        <v>3</v>
      </c>
      <c r="G101" s="126"/>
      <c r="H101" s="127"/>
    </row>
    <row r="102" spans="1:8" x14ac:dyDescent="0.3">
      <c r="A102" s="19">
        <v>10</v>
      </c>
      <c r="B102" s="153" t="s">
        <v>159</v>
      </c>
      <c r="C102" s="14" t="s">
        <v>37</v>
      </c>
      <c r="D102" s="164" t="s">
        <v>154</v>
      </c>
      <c r="E102" s="19">
        <v>1</v>
      </c>
      <c r="F102" s="19">
        <v>7</v>
      </c>
      <c r="G102" s="126"/>
      <c r="H102" s="127"/>
    </row>
    <row r="103" spans="1:8" x14ac:dyDescent="0.3">
      <c r="A103" s="19">
        <v>11</v>
      </c>
      <c r="B103" s="153" t="s">
        <v>222</v>
      </c>
      <c r="C103" s="14" t="s">
        <v>37</v>
      </c>
      <c r="D103" s="164" t="s">
        <v>154</v>
      </c>
      <c r="E103" s="19">
        <v>1</v>
      </c>
      <c r="F103" s="19">
        <v>12</v>
      </c>
      <c r="G103" s="126"/>
      <c r="H103" s="127"/>
    </row>
    <row r="104" spans="1:8" x14ac:dyDescent="0.3">
      <c r="A104" s="19">
        <v>12</v>
      </c>
      <c r="B104" s="125" t="s">
        <v>164</v>
      </c>
      <c r="C104" s="14" t="s">
        <v>68</v>
      </c>
      <c r="D104" s="164" t="s">
        <v>161</v>
      </c>
      <c r="E104" s="164">
        <v>1</v>
      </c>
      <c r="F104" s="164">
        <v>2</v>
      </c>
      <c r="G104" s="126"/>
      <c r="H104" s="127"/>
    </row>
    <row r="105" spans="1:8" x14ac:dyDescent="0.3">
      <c r="A105" s="19">
        <v>13</v>
      </c>
      <c r="B105" s="153" t="s">
        <v>165</v>
      </c>
      <c r="C105" s="14" t="s">
        <v>68</v>
      </c>
      <c r="D105" s="164" t="s">
        <v>161</v>
      </c>
      <c r="E105" s="164">
        <v>1</v>
      </c>
      <c r="F105" s="19">
        <v>2</v>
      </c>
      <c r="G105" s="144"/>
      <c r="H105" s="127"/>
    </row>
    <row r="106" spans="1:8" x14ac:dyDescent="0.3">
      <c r="A106" s="19">
        <v>14</v>
      </c>
      <c r="B106" s="125" t="s">
        <v>177</v>
      </c>
      <c r="C106" s="14" t="s">
        <v>176</v>
      </c>
      <c r="D106" s="164" t="s">
        <v>173</v>
      </c>
      <c r="E106" s="164">
        <v>1</v>
      </c>
      <c r="F106" s="164">
        <v>1</v>
      </c>
      <c r="G106" s="144"/>
      <c r="H106" s="127"/>
    </row>
    <row r="107" spans="1:8" x14ac:dyDescent="0.3">
      <c r="A107" s="19">
        <v>15</v>
      </c>
      <c r="B107" s="125" t="s">
        <v>179</v>
      </c>
      <c r="C107" s="14" t="s">
        <v>29</v>
      </c>
      <c r="D107" s="164" t="s">
        <v>72</v>
      </c>
      <c r="E107" s="164">
        <v>1</v>
      </c>
      <c r="F107" s="164">
        <v>1</v>
      </c>
      <c r="G107" s="144"/>
      <c r="H107" s="19"/>
    </row>
    <row r="108" spans="1:8" x14ac:dyDescent="0.3">
      <c r="A108" s="19">
        <v>16</v>
      </c>
      <c r="B108" s="125" t="s">
        <v>180</v>
      </c>
      <c r="C108" s="14" t="s">
        <v>38</v>
      </c>
      <c r="D108" s="4" t="s">
        <v>181</v>
      </c>
      <c r="E108" s="164">
        <v>1</v>
      </c>
      <c r="F108" s="164">
        <v>1</v>
      </c>
      <c r="G108" s="144"/>
      <c r="H108" s="19"/>
    </row>
    <row r="109" spans="1:8" x14ac:dyDescent="0.3">
      <c r="A109" s="19"/>
      <c r="B109" s="153"/>
      <c r="C109" s="14"/>
      <c r="D109" s="164"/>
      <c r="E109" s="19"/>
      <c r="F109" s="19"/>
      <c r="G109" s="144"/>
      <c r="H109" s="19"/>
    </row>
    <row r="110" spans="1:8" ht="11.4" customHeight="1" x14ac:dyDescent="0.3">
      <c r="A110" s="122"/>
      <c r="B110" s="12"/>
      <c r="C110" s="142"/>
      <c r="D110" s="4"/>
      <c r="E110" s="4"/>
      <c r="F110" s="4"/>
    </row>
    <row r="111" spans="1:8" s="135" customFormat="1" x14ac:dyDescent="0.25">
      <c r="A111" s="132" t="s">
        <v>43</v>
      </c>
      <c r="B111" s="133"/>
      <c r="H111" s="136" t="s">
        <v>69</v>
      </c>
    </row>
    <row r="112" spans="1:8" s="135" customFormat="1" ht="9.6" customHeight="1" x14ac:dyDescent="0.25">
      <c r="A112" s="137"/>
      <c r="B112" s="133"/>
      <c r="C112" s="138"/>
      <c r="D112" s="139"/>
      <c r="E112" s="140"/>
      <c r="G112" s="141"/>
    </row>
    <row r="113" spans="1:8" s="135" customFormat="1" x14ac:dyDescent="0.25">
      <c r="A113" s="132" t="s">
        <v>47</v>
      </c>
      <c r="B113" s="134"/>
      <c r="G113" s="134"/>
      <c r="H113" s="136" t="s">
        <v>183</v>
      </c>
    </row>
  </sheetData>
  <mergeCells count="8">
    <mergeCell ref="A89:H89"/>
    <mergeCell ref="A92:H92"/>
    <mergeCell ref="A1:H1"/>
    <mergeCell ref="A2:H2"/>
    <mergeCell ref="A4:H4"/>
    <mergeCell ref="A6:H6"/>
    <mergeCell ref="A27:H27"/>
    <mergeCell ref="A48:H48"/>
  </mergeCells>
  <printOptions horizontalCentered="1"/>
  <pageMargins left="0.71" right="0.19685039370078741" top="0.43307086614173229" bottom="0.31496062992125984" header="0.19685039370078741" footer="0.19685039370078741"/>
  <pageSetup paperSize="9" scale="8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55" zoomScaleNormal="55" workbookViewId="0">
      <selection activeCell="G24" sqref="G24"/>
    </sheetView>
  </sheetViews>
  <sheetFormatPr defaultColWidth="9.33203125" defaultRowHeight="17.399999999999999" x14ac:dyDescent="0.3"/>
  <cols>
    <col min="1" max="1" width="5.33203125" style="5" customWidth="1"/>
    <col min="2" max="2" width="51.21875" style="6" customWidth="1"/>
    <col min="3" max="3" width="11.109375" style="6" customWidth="1"/>
    <col min="4" max="5" width="7.5546875" style="6" customWidth="1"/>
    <col min="6" max="6" width="9.6640625" style="6" customWidth="1"/>
    <col min="7" max="7" width="9" style="6" customWidth="1"/>
    <col min="8" max="9" width="9.33203125" style="6"/>
    <col min="10" max="10" width="9.44140625" style="6" customWidth="1"/>
    <col min="11" max="11" width="9.33203125" style="6"/>
    <col min="12" max="13" width="9.33203125" style="6" hidden="1" customWidth="1"/>
    <col min="14" max="16384" width="9.33203125" style="6"/>
  </cols>
  <sheetData>
    <row r="1" spans="1:10" s="5" customFormat="1" x14ac:dyDescent="0.3">
      <c r="A1" s="201" t="s">
        <v>185</v>
      </c>
      <c r="B1" s="201"/>
      <c r="C1" s="201"/>
      <c r="D1" s="201"/>
      <c r="E1" s="201"/>
      <c r="F1" s="201"/>
      <c r="G1" s="201"/>
    </row>
    <row r="2" spans="1:10" s="5" customFormat="1" ht="24" customHeight="1" x14ac:dyDescent="0.3">
      <c r="A2" s="202" t="s">
        <v>20</v>
      </c>
      <c r="B2" s="202"/>
      <c r="C2" s="202"/>
      <c r="D2" s="202"/>
      <c r="E2" s="202"/>
      <c r="F2" s="202"/>
      <c r="G2" s="202"/>
      <c r="J2" s="6"/>
    </row>
    <row r="3" spans="1:10" ht="18.600000000000001" customHeight="1" x14ac:dyDescent="0.3">
      <c r="A3" s="203" t="s">
        <v>23</v>
      </c>
      <c r="B3" s="203"/>
      <c r="C3" s="203"/>
      <c r="D3" s="203"/>
      <c r="E3" s="203"/>
      <c r="F3" s="203"/>
      <c r="G3" s="203"/>
    </row>
    <row r="4" spans="1:10" ht="22.95" customHeight="1" x14ac:dyDescent="0.3">
      <c r="A4" s="11" t="s">
        <v>21</v>
      </c>
      <c r="B4" s="3"/>
      <c r="C4" s="7"/>
      <c r="D4" s="204" t="s">
        <v>184</v>
      </c>
      <c r="E4" s="204"/>
      <c r="F4" s="204"/>
      <c r="G4" s="204"/>
    </row>
    <row r="5" spans="1:10" ht="12" customHeight="1" x14ac:dyDescent="0.35">
      <c r="A5" s="7"/>
      <c r="B5" s="7"/>
      <c r="C5" s="7"/>
      <c r="D5" s="209"/>
      <c r="E5" s="209"/>
      <c r="F5" s="8"/>
      <c r="G5" s="9"/>
    </row>
    <row r="6" spans="1:10" ht="48.6" customHeight="1" x14ac:dyDescent="0.3">
      <c r="A6" s="200" t="s">
        <v>22</v>
      </c>
      <c r="B6" s="200" t="s">
        <v>23</v>
      </c>
      <c r="C6" s="200" t="s">
        <v>24</v>
      </c>
      <c r="D6" s="205" t="s">
        <v>243</v>
      </c>
      <c r="E6" s="206"/>
      <c r="F6" s="207"/>
      <c r="G6" s="208" t="s">
        <v>228</v>
      </c>
    </row>
    <row r="7" spans="1:10" ht="17.399999999999999" customHeight="1" x14ac:dyDescent="0.3">
      <c r="A7" s="200"/>
      <c r="B7" s="200"/>
      <c r="C7" s="200"/>
      <c r="D7" s="154" t="s">
        <v>192</v>
      </c>
      <c r="E7" s="158" t="s">
        <v>193</v>
      </c>
      <c r="F7" s="18" t="s">
        <v>191</v>
      </c>
      <c r="G7" s="208"/>
    </row>
    <row r="8" spans="1:10" ht="24" customHeight="1" x14ac:dyDescent="0.3">
      <c r="A8" s="116">
        <v>1</v>
      </c>
      <c r="B8" s="16" t="s">
        <v>6</v>
      </c>
      <c r="C8" s="18" t="s">
        <v>26</v>
      </c>
      <c r="D8" s="174">
        <v>8</v>
      </c>
      <c r="E8" s="174">
        <v>1</v>
      </c>
      <c r="F8" s="174">
        <f>SUM(D8:E8)</f>
        <v>9</v>
      </c>
      <c r="G8" s="151"/>
    </row>
    <row r="9" spans="1:10" ht="24" customHeight="1" x14ac:dyDescent="0.3">
      <c r="A9" s="116">
        <v>2</v>
      </c>
      <c r="B9" s="16" t="s">
        <v>17</v>
      </c>
      <c r="C9" s="18" t="s">
        <v>39</v>
      </c>
      <c r="D9" s="174">
        <v>4</v>
      </c>
      <c r="E9" s="174">
        <v>0</v>
      </c>
      <c r="F9" s="174">
        <f t="shared" ref="F9:F23" si="0">SUM(D9:E9)</f>
        <v>4</v>
      </c>
      <c r="G9" s="152"/>
    </row>
    <row r="10" spans="1:10" ht="24" customHeight="1" x14ac:dyDescent="0.3">
      <c r="A10" s="116">
        <v>3</v>
      </c>
      <c r="B10" s="16" t="s">
        <v>19</v>
      </c>
      <c r="C10" s="18" t="s">
        <v>37</v>
      </c>
      <c r="D10" s="175">
        <v>5</v>
      </c>
      <c r="E10" s="174">
        <v>2</v>
      </c>
      <c r="F10" s="174">
        <f t="shared" si="0"/>
        <v>7</v>
      </c>
      <c r="G10" s="152"/>
    </row>
    <row r="11" spans="1:10" ht="24" customHeight="1" x14ac:dyDescent="0.3">
      <c r="A11" s="116">
        <v>4</v>
      </c>
      <c r="B11" s="16" t="s">
        <v>14</v>
      </c>
      <c r="C11" s="18" t="s">
        <v>38</v>
      </c>
      <c r="D11" s="174">
        <v>3</v>
      </c>
      <c r="E11" s="150">
        <v>1</v>
      </c>
      <c r="F11" s="174">
        <f t="shared" si="0"/>
        <v>4</v>
      </c>
      <c r="G11" s="152"/>
    </row>
    <row r="12" spans="1:10" ht="34.799999999999997" x14ac:dyDescent="0.3">
      <c r="A12" s="116">
        <v>5</v>
      </c>
      <c r="B12" s="16" t="s">
        <v>12</v>
      </c>
      <c r="C12" s="18" t="s">
        <v>33</v>
      </c>
      <c r="D12" s="150">
        <v>3</v>
      </c>
      <c r="E12" s="150">
        <v>0</v>
      </c>
      <c r="F12" s="174">
        <f t="shared" si="0"/>
        <v>3</v>
      </c>
      <c r="G12" s="149"/>
    </row>
    <row r="13" spans="1:10" ht="24" customHeight="1" x14ac:dyDescent="0.3">
      <c r="A13" s="116">
        <v>6</v>
      </c>
      <c r="B13" s="16" t="s">
        <v>11</v>
      </c>
      <c r="C13" s="18" t="s">
        <v>25</v>
      </c>
      <c r="D13" s="174">
        <v>6</v>
      </c>
      <c r="E13" s="174">
        <v>0</v>
      </c>
      <c r="F13" s="174">
        <f t="shared" si="0"/>
        <v>6</v>
      </c>
      <c r="G13" s="152"/>
    </row>
    <row r="14" spans="1:10" ht="24" customHeight="1" x14ac:dyDescent="0.3">
      <c r="A14" s="116">
        <v>7</v>
      </c>
      <c r="B14" s="16" t="s">
        <v>194</v>
      </c>
      <c r="C14" s="18" t="s">
        <v>35</v>
      </c>
      <c r="D14" s="175">
        <v>6</v>
      </c>
      <c r="E14" s="174">
        <v>2</v>
      </c>
      <c r="F14" s="174">
        <f t="shared" si="0"/>
        <v>8</v>
      </c>
      <c r="G14" s="152"/>
    </row>
    <row r="15" spans="1:10" ht="34.799999999999997" x14ac:dyDescent="0.3">
      <c r="A15" s="116">
        <v>8</v>
      </c>
      <c r="B15" s="16" t="s">
        <v>13</v>
      </c>
      <c r="C15" s="18" t="s">
        <v>34</v>
      </c>
      <c r="D15" s="175">
        <v>6</v>
      </c>
      <c r="E15" s="174">
        <v>2</v>
      </c>
      <c r="F15" s="174">
        <f t="shared" si="0"/>
        <v>8</v>
      </c>
      <c r="G15" s="152"/>
    </row>
    <row r="16" spans="1:10" ht="24" customHeight="1" x14ac:dyDescent="0.3">
      <c r="A16" s="116">
        <v>9</v>
      </c>
      <c r="B16" s="16" t="s">
        <v>15</v>
      </c>
      <c r="C16" s="18" t="s">
        <v>30</v>
      </c>
      <c r="D16" s="175">
        <v>6</v>
      </c>
      <c r="E16" s="175">
        <v>0</v>
      </c>
      <c r="F16" s="174">
        <f t="shared" si="0"/>
        <v>6</v>
      </c>
      <c r="G16" s="152"/>
    </row>
    <row r="17" spans="1:7" ht="24" customHeight="1" x14ac:dyDescent="0.3">
      <c r="A17" s="116">
        <v>10</v>
      </c>
      <c r="B17" s="16" t="s">
        <v>7</v>
      </c>
      <c r="C17" s="18" t="s">
        <v>31</v>
      </c>
      <c r="D17" s="175">
        <v>7</v>
      </c>
      <c r="E17" s="174">
        <v>0</v>
      </c>
      <c r="F17" s="174">
        <f t="shared" si="0"/>
        <v>7</v>
      </c>
      <c r="G17" s="152"/>
    </row>
    <row r="18" spans="1:7" ht="34.799999999999997" x14ac:dyDescent="0.3">
      <c r="A18" s="116">
        <v>11</v>
      </c>
      <c r="B18" s="16" t="s">
        <v>8</v>
      </c>
      <c r="C18" s="18" t="s">
        <v>27</v>
      </c>
      <c r="D18" s="175">
        <v>7</v>
      </c>
      <c r="E18" s="150">
        <v>2</v>
      </c>
      <c r="F18" s="174">
        <f t="shared" si="0"/>
        <v>9</v>
      </c>
      <c r="G18" s="152"/>
    </row>
    <row r="19" spans="1:7" ht="24" customHeight="1" x14ac:dyDescent="0.3">
      <c r="A19" s="116">
        <v>12</v>
      </c>
      <c r="B19" s="16" t="s">
        <v>9</v>
      </c>
      <c r="C19" s="18" t="s">
        <v>28</v>
      </c>
      <c r="D19" s="175">
        <v>6</v>
      </c>
      <c r="E19" s="174">
        <v>1</v>
      </c>
      <c r="F19" s="174">
        <f t="shared" si="0"/>
        <v>7</v>
      </c>
      <c r="G19" s="152"/>
    </row>
    <row r="20" spans="1:7" ht="24" customHeight="1" x14ac:dyDescent="0.3">
      <c r="A20" s="116">
        <v>13</v>
      </c>
      <c r="B20" s="16" t="s">
        <v>67</v>
      </c>
      <c r="C20" s="18" t="s">
        <v>68</v>
      </c>
      <c r="D20" s="150">
        <v>3</v>
      </c>
      <c r="E20" s="150">
        <v>2</v>
      </c>
      <c r="F20" s="174">
        <f t="shared" si="0"/>
        <v>5</v>
      </c>
      <c r="G20" s="149"/>
    </row>
    <row r="21" spans="1:7" ht="34.799999999999997" x14ac:dyDescent="0.3">
      <c r="A21" s="116">
        <v>14</v>
      </c>
      <c r="B21" s="16" t="s">
        <v>16</v>
      </c>
      <c r="C21" s="18" t="s">
        <v>29</v>
      </c>
      <c r="D21" s="176">
        <v>4</v>
      </c>
      <c r="E21" s="150">
        <v>1</v>
      </c>
      <c r="F21" s="174">
        <f t="shared" si="0"/>
        <v>5</v>
      </c>
      <c r="G21" s="152"/>
    </row>
    <row r="22" spans="1:7" ht="34.799999999999997" x14ac:dyDescent="0.3">
      <c r="A22" s="116">
        <v>15</v>
      </c>
      <c r="B22" s="16" t="s">
        <v>10</v>
      </c>
      <c r="C22" s="155" t="s">
        <v>32</v>
      </c>
      <c r="D22" s="175">
        <v>2</v>
      </c>
      <c r="E22" s="150">
        <v>1</v>
      </c>
      <c r="F22" s="174">
        <f t="shared" si="0"/>
        <v>3</v>
      </c>
      <c r="G22" s="152"/>
    </row>
    <row r="23" spans="1:7" ht="24" customHeight="1" x14ac:dyDescent="0.3">
      <c r="A23" s="116">
        <v>16</v>
      </c>
      <c r="B23" s="16" t="s">
        <v>18</v>
      </c>
      <c r="C23" s="18" t="s">
        <v>36</v>
      </c>
      <c r="D23" s="150">
        <v>3</v>
      </c>
      <c r="E23" s="150">
        <v>1</v>
      </c>
      <c r="F23" s="174">
        <f t="shared" si="0"/>
        <v>4</v>
      </c>
      <c r="G23" s="149"/>
    </row>
    <row r="24" spans="1:7" x14ac:dyDescent="0.3">
      <c r="A24" s="15"/>
      <c r="B24" s="17"/>
      <c r="C24" s="15" t="s">
        <v>195</v>
      </c>
      <c r="D24" s="177">
        <f t="shared" ref="D24:E24" si="1">SUM(D8:D23)</f>
        <v>79</v>
      </c>
      <c r="E24" s="177">
        <f t="shared" si="1"/>
        <v>16</v>
      </c>
      <c r="F24" s="177">
        <f>SUM(F8:F23)</f>
        <v>95</v>
      </c>
      <c r="G24" s="177"/>
    </row>
    <row r="25" spans="1:7" ht="21" customHeight="1" x14ac:dyDescent="0.3">
      <c r="A25" s="6"/>
      <c r="B25" s="10" t="s">
        <v>40</v>
      </c>
      <c r="C25" s="10"/>
      <c r="F25" s="136" t="s">
        <v>69</v>
      </c>
    </row>
    <row r="26" spans="1:7" ht="27" customHeight="1" x14ac:dyDescent="0.3">
      <c r="A26" s="6"/>
      <c r="B26" s="10" t="s">
        <v>41</v>
      </c>
      <c r="C26" s="10"/>
      <c r="F26" s="136" t="s">
        <v>183</v>
      </c>
    </row>
    <row r="27" spans="1:7" ht="18.600000000000001" customHeight="1" x14ac:dyDescent="0.3"/>
  </sheetData>
  <sortState ref="A8:P23">
    <sortCondition ref="C8:C23"/>
  </sortState>
  <mergeCells count="10">
    <mergeCell ref="A6:A7"/>
    <mergeCell ref="A1:G1"/>
    <mergeCell ref="A2:G2"/>
    <mergeCell ref="A3:G3"/>
    <mergeCell ref="D4:G4"/>
    <mergeCell ref="B6:B7"/>
    <mergeCell ref="C6:C7"/>
    <mergeCell ref="D6:F6"/>
    <mergeCell ref="G6:G7"/>
    <mergeCell ref="D5:E5"/>
  </mergeCells>
  <phoneticPr fontId="15" type="noConversion"/>
  <printOptions horizontalCentered="1"/>
  <pageMargins left="0.51" right="0.31496062992125984" top="0.47244094488188981" bottom="0.47244094488188981" header="0.23622047244094491" footer="0.23622047244094491"/>
  <pageSetup paperSize="9" scale="9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0"/>
  <sheetViews>
    <sheetView zoomScale="70" zoomScaleNormal="70" workbookViewId="0">
      <selection activeCell="C63" sqref="C63:D68"/>
    </sheetView>
  </sheetViews>
  <sheetFormatPr defaultColWidth="9.33203125" defaultRowHeight="15" x14ac:dyDescent="0.3"/>
  <cols>
    <col min="1" max="1" width="4" style="1" customWidth="1"/>
    <col min="2" max="2" width="6.21875" style="156" customWidth="1"/>
    <col min="3" max="3" width="11.33203125" style="1" customWidth="1"/>
    <col min="4" max="4" width="6.21875" style="1" customWidth="1"/>
    <col min="5" max="5" width="7.5546875" style="13" customWidth="1"/>
    <col min="6" max="6" width="39" style="13" customWidth="1"/>
    <col min="7" max="7" width="9.33203125" style="1"/>
    <col min="8" max="8" width="13.33203125" style="1" customWidth="1"/>
    <col min="9" max="9" width="6" style="1" customWidth="1"/>
    <col min="10" max="10" width="5.21875" style="1" customWidth="1"/>
    <col min="11" max="11" width="5.88671875" style="1" customWidth="1"/>
    <col min="12" max="12" width="10.5546875" style="1" customWidth="1"/>
    <col min="13" max="16384" width="9.33203125" style="1"/>
  </cols>
  <sheetData>
    <row r="1" spans="1:30" x14ac:dyDescent="0.3">
      <c r="A1" s="190" t="s">
        <v>185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30" ht="15.6" x14ac:dyDescent="0.3">
      <c r="A2" s="211" t="s">
        <v>20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30" x14ac:dyDescent="0.3">
      <c r="A3" s="210" t="s">
        <v>42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30" x14ac:dyDescent="0.3">
      <c r="A4" s="117" t="s">
        <v>21</v>
      </c>
      <c r="B4" s="117"/>
      <c r="C4" s="117"/>
      <c r="D4" s="117"/>
      <c r="E4" s="117"/>
      <c r="F4" s="1"/>
      <c r="G4" s="156"/>
      <c r="H4" s="156"/>
      <c r="I4" s="143"/>
      <c r="J4" s="146" t="s">
        <v>184</v>
      </c>
    </row>
    <row r="5" spans="1:30" x14ac:dyDescent="0.3">
      <c r="B5" s="2" t="s">
        <v>241</v>
      </c>
    </row>
    <row r="6" spans="1:30" s="142" customFormat="1" ht="45" x14ac:dyDescent="0.3">
      <c r="A6" s="145" t="s">
        <v>55</v>
      </c>
      <c r="B6" s="145" t="s">
        <v>56</v>
      </c>
      <c r="C6" s="14" t="s">
        <v>57</v>
      </c>
      <c r="D6" s="14" t="s">
        <v>61</v>
      </c>
      <c r="E6" s="14" t="s">
        <v>54</v>
      </c>
      <c r="F6" s="157" t="s">
        <v>49</v>
      </c>
      <c r="G6" s="14" t="s">
        <v>58</v>
      </c>
      <c r="H6" s="14" t="s">
        <v>59</v>
      </c>
      <c r="I6" s="14" t="s">
        <v>52</v>
      </c>
      <c r="J6" s="14" t="s">
        <v>60</v>
      </c>
      <c r="K6" s="123" t="s">
        <v>186</v>
      </c>
      <c r="L6" s="14" t="s">
        <v>207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3">
      <c r="A7" s="19">
        <v>1</v>
      </c>
      <c r="B7" s="19">
        <v>1</v>
      </c>
      <c r="C7" s="19" t="s">
        <v>229</v>
      </c>
      <c r="D7" s="19" t="s">
        <v>62</v>
      </c>
      <c r="E7" s="144"/>
      <c r="F7" s="187" t="s">
        <v>205</v>
      </c>
      <c r="G7" s="14" t="s">
        <v>39</v>
      </c>
      <c r="H7" s="164" t="s">
        <v>83</v>
      </c>
      <c r="I7" s="19">
        <v>1</v>
      </c>
      <c r="J7" s="19">
        <v>1</v>
      </c>
      <c r="K7" s="144" t="s">
        <v>75</v>
      </c>
      <c r="L7" s="127" t="s">
        <v>206</v>
      </c>
    </row>
    <row r="8" spans="1:30" x14ac:dyDescent="0.3">
      <c r="A8" s="19">
        <v>2</v>
      </c>
      <c r="B8" s="19">
        <v>2</v>
      </c>
      <c r="C8" s="19" t="s">
        <v>229</v>
      </c>
      <c r="D8" s="19" t="s">
        <v>62</v>
      </c>
      <c r="E8" s="144"/>
      <c r="F8" s="183" t="s">
        <v>103</v>
      </c>
      <c r="G8" s="166" t="s">
        <v>35</v>
      </c>
      <c r="H8" s="162" t="s">
        <v>70</v>
      </c>
      <c r="I8" s="184">
        <v>1</v>
      </c>
      <c r="J8" s="19">
        <v>2</v>
      </c>
      <c r="K8" s="144" t="s">
        <v>75</v>
      </c>
      <c r="L8" s="127" t="s">
        <v>206</v>
      </c>
    </row>
    <row r="9" spans="1:30" x14ac:dyDescent="0.3">
      <c r="A9" s="19">
        <v>3</v>
      </c>
      <c r="B9" s="19">
        <v>3</v>
      </c>
      <c r="C9" s="19" t="s">
        <v>229</v>
      </c>
      <c r="D9" s="19" t="s">
        <v>62</v>
      </c>
      <c r="E9" s="126"/>
      <c r="F9" s="125" t="s">
        <v>97</v>
      </c>
      <c r="G9" s="14" t="s">
        <v>31</v>
      </c>
      <c r="H9" s="164" t="s">
        <v>96</v>
      </c>
      <c r="I9" s="164">
        <v>1</v>
      </c>
      <c r="J9" s="164">
        <v>1</v>
      </c>
      <c r="K9" s="144" t="s">
        <v>75</v>
      </c>
      <c r="L9" s="127" t="s">
        <v>206</v>
      </c>
    </row>
    <row r="10" spans="1:30" x14ac:dyDescent="0.3">
      <c r="A10" s="19">
        <v>4</v>
      </c>
      <c r="B10" s="19"/>
      <c r="C10" s="19" t="s">
        <v>229</v>
      </c>
      <c r="D10" s="19" t="s">
        <v>62</v>
      </c>
      <c r="E10" s="126"/>
      <c r="F10" s="185" t="s">
        <v>137</v>
      </c>
      <c r="G10" s="168" t="s">
        <v>30</v>
      </c>
      <c r="H10" s="163" t="s">
        <v>138</v>
      </c>
      <c r="I10" s="163" t="s">
        <v>109</v>
      </c>
      <c r="J10" s="164">
        <v>11</v>
      </c>
      <c r="K10" s="144" t="s">
        <v>75</v>
      </c>
      <c r="L10" s="127" t="s">
        <v>206</v>
      </c>
    </row>
    <row r="11" spans="1:30" x14ac:dyDescent="0.3">
      <c r="A11" s="19">
        <v>5</v>
      </c>
      <c r="B11" s="19"/>
      <c r="C11" s="19" t="s">
        <v>229</v>
      </c>
      <c r="D11" s="19" t="s">
        <v>62</v>
      </c>
      <c r="E11" s="144"/>
      <c r="F11" s="125" t="s">
        <v>141</v>
      </c>
      <c r="G11" s="14" t="s">
        <v>30</v>
      </c>
      <c r="H11" s="164" t="s">
        <v>138</v>
      </c>
      <c r="I11" s="164" t="s">
        <v>109</v>
      </c>
      <c r="J11" s="164">
        <v>10</v>
      </c>
      <c r="K11" s="144" t="s">
        <v>78</v>
      </c>
      <c r="L11" s="127" t="s">
        <v>206</v>
      </c>
    </row>
    <row r="12" spans="1:30" x14ac:dyDescent="0.3">
      <c r="A12" s="19">
        <v>6</v>
      </c>
      <c r="B12" s="19"/>
      <c r="C12" s="19" t="s">
        <v>229</v>
      </c>
      <c r="D12" s="19" t="s">
        <v>62</v>
      </c>
      <c r="E12" s="144"/>
      <c r="F12" s="153" t="s">
        <v>142</v>
      </c>
      <c r="G12" s="14" t="s">
        <v>30</v>
      </c>
      <c r="H12" s="164" t="s">
        <v>138</v>
      </c>
      <c r="I12" s="19">
        <v>1</v>
      </c>
      <c r="J12" s="19">
        <v>8</v>
      </c>
      <c r="K12" s="144" t="s">
        <v>78</v>
      </c>
      <c r="L12" s="127" t="s">
        <v>206</v>
      </c>
    </row>
    <row r="13" spans="1:30" x14ac:dyDescent="0.3">
      <c r="A13" s="19">
        <v>7</v>
      </c>
      <c r="B13" s="19"/>
      <c r="C13" s="19" t="s">
        <v>229</v>
      </c>
      <c r="D13" s="19" t="s">
        <v>62</v>
      </c>
      <c r="E13" s="126"/>
      <c r="F13" s="153" t="s">
        <v>155</v>
      </c>
      <c r="G13" s="14" t="s">
        <v>37</v>
      </c>
      <c r="H13" s="164" t="s">
        <v>154</v>
      </c>
      <c r="I13" s="19">
        <v>1</v>
      </c>
      <c r="J13" s="19">
        <v>12</v>
      </c>
      <c r="K13" s="144" t="s">
        <v>78</v>
      </c>
      <c r="L13" s="127" t="s">
        <v>206</v>
      </c>
    </row>
    <row r="14" spans="1:30" x14ac:dyDescent="0.3">
      <c r="A14" s="19">
        <v>8</v>
      </c>
      <c r="B14" s="19"/>
      <c r="C14" s="19" t="s">
        <v>229</v>
      </c>
      <c r="D14" s="19" t="s">
        <v>62</v>
      </c>
      <c r="E14" s="144"/>
      <c r="F14" s="153" t="s">
        <v>89</v>
      </c>
      <c r="G14" s="14" t="s">
        <v>26</v>
      </c>
      <c r="H14" s="164" t="s">
        <v>66</v>
      </c>
      <c r="I14" s="19">
        <v>1</v>
      </c>
      <c r="J14" s="19">
        <v>9</v>
      </c>
      <c r="K14" s="144" t="s">
        <v>78</v>
      </c>
      <c r="L14" s="127" t="s">
        <v>206</v>
      </c>
    </row>
    <row r="15" spans="1:30" x14ac:dyDescent="0.3">
      <c r="A15" s="19">
        <v>9</v>
      </c>
      <c r="B15" s="19"/>
      <c r="C15" s="19" t="s">
        <v>229</v>
      </c>
      <c r="D15" s="19" t="s">
        <v>62</v>
      </c>
      <c r="E15" s="129"/>
      <c r="F15" s="125" t="s">
        <v>132</v>
      </c>
      <c r="G15" s="14" t="s">
        <v>28</v>
      </c>
      <c r="H15" s="164" t="s">
        <v>64</v>
      </c>
      <c r="I15" s="19">
        <v>1</v>
      </c>
      <c r="J15" s="164">
        <v>3</v>
      </c>
      <c r="K15" s="144" t="s">
        <v>79</v>
      </c>
      <c r="L15" s="127" t="s">
        <v>206</v>
      </c>
    </row>
    <row r="16" spans="1:30" x14ac:dyDescent="0.3">
      <c r="A16" s="19">
        <v>10</v>
      </c>
      <c r="B16" s="19"/>
      <c r="C16" s="19" t="s">
        <v>229</v>
      </c>
      <c r="D16" s="19" t="s">
        <v>62</v>
      </c>
      <c r="E16" s="129"/>
      <c r="F16" s="153" t="s">
        <v>227</v>
      </c>
      <c r="G16" s="14" t="s">
        <v>29</v>
      </c>
      <c r="H16" s="164" t="s">
        <v>71</v>
      </c>
      <c r="I16" s="19">
        <v>1</v>
      </c>
      <c r="J16" s="19">
        <v>3</v>
      </c>
      <c r="K16" s="144" t="s">
        <v>79</v>
      </c>
      <c r="L16" s="127" t="s">
        <v>206</v>
      </c>
    </row>
    <row r="17" spans="1:12" x14ac:dyDescent="0.3">
      <c r="A17" s="19">
        <v>11</v>
      </c>
      <c r="B17" s="19"/>
      <c r="C17" s="19" t="s">
        <v>229</v>
      </c>
      <c r="D17" s="19" t="s">
        <v>62</v>
      </c>
      <c r="E17" s="126"/>
      <c r="F17" s="153" t="s">
        <v>133</v>
      </c>
      <c r="G17" s="14" t="s">
        <v>28</v>
      </c>
      <c r="H17" s="164" t="s">
        <v>64</v>
      </c>
      <c r="I17" s="19">
        <v>1</v>
      </c>
      <c r="J17" s="19">
        <v>3</v>
      </c>
      <c r="K17" s="144" t="s">
        <v>81</v>
      </c>
      <c r="L17" s="127" t="s">
        <v>206</v>
      </c>
    </row>
    <row r="18" spans="1:12" x14ac:dyDescent="0.3">
      <c r="A18" s="19">
        <v>12</v>
      </c>
      <c r="B18" s="19"/>
      <c r="C18" s="19" t="s">
        <v>229</v>
      </c>
      <c r="D18" s="19" t="s">
        <v>62</v>
      </c>
      <c r="E18" s="129"/>
      <c r="F18" s="125" t="s">
        <v>156</v>
      </c>
      <c r="G18" s="14" t="s">
        <v>37</v>
      </c>
      <c r="H18" s="164" t="s">
        <v>154</v>
      </c>
      <c r="I18" s="19">
        <v>1</v>
      </c>
      <c r="J18" s="164">
        <v>12</v>
      </c>
      <c r="K18" s="144" t="s">
        <v>79</v>
      </c>
      <c r="L18" s="127" t="s">
        <v>206</v>
      </c>
    </row>
    <row r="19" spans="1:12" x14ac:dyDescent="0.3">
      <c r="A19" s="19">
        <v>13</v>
      </c>
      <c r="B19" s="19"/>
      <c r="C19" s="19" t="s">
        <v>229</v>
      </c>
      <c r="D19" s="19" t="s">
        <v>62</v>
      </c>
      <c r="E19" s="127"/>
      <c r="F19" s="125" t="s">
        <v>100</v>
      </c>
      <c r="G19" s="14" t="s">
        <v>31</v>
      </c>
      <c r="H19" s="164" t="s">
        <v>96</v>
      </c>
      <c r="I19" s="164">
        <v>1</v>
      </c>
      <c r="J19" s="164">
        <v>2</v>
      </c>
      <c r="K19" s="144" t="s">
        <v>79</v>
      </c>
      <c r="L19" s="127" t="s">
        <v>206</v>
      </c>
    </row>
    <row r="20" spans="1:12" x14ac:dyDescent="0.3">
      <c r="A20" s="19">
        <v>14</v>
      </c>
      <c r="B20" s="19"/>
      <c r="C20" s="19" t="s">
        <v>229</v>
      </c>
      <c r="D20" s="19" t="s">
        <v>62</v>
      </c>
      <c r="E20" s="144"/>
      <c r="F20" s="153" t="s">
        <v>105</v>
      </c>
      <c r="G20" s="14" t="s">
        <v>35</v>
      </c>
      <c r="H20" s="164" t="s">
        <v>70</v>
      </c>
      <c r="I20" s="19">
        <v>1</v>
      </c>
      <c r="J20" s="19">
        <v>1</v>
      </c>
      <c r="K20" s="144" t="s">
        <v>79</v>
      </c>
      <c r="L20" s="127" t="s">
        <v>206</v>
      </c>
    </row>
    <row r="21" spans="1:12" x14ac:dyDescent="0.3">
      <c r="A21" s="19">
        <v>15</v>
      </c>
      <c r="B21" s="19"/>
      <c r="C21" s="19" t="s">
        <v>229</v>
      </c>
      <c r="D21" s="19" t="s">
        <v>62</v>
      </c>
      <c r="E21" s="126"/>
      <c r="F21" s="125" t="s">
        <v>101</v>
      </c>
      <c r="G21" s="14" t="s">
        <v>31</v>
      </c>
      <c r="H21" s="164" t="s">
        <v>96</v>
      </c>
      <c r="I21" s="164">
        <v>1</v>
      </c>
      <c r="J21" s="164">
        <v>3</v>
      </c>
      <c r="K21" s="144" t="s">
        <v>79</v>
      </c>
      <c r="L21" s="127" t="s">
        <v>206</v>
      </c>
    </row>
    <row r="22" spans="1:12" x14ac:dyDescent="0.3">
      <c r="A22" s="19">
        <v>16</v>
      </c>
      <c r="B22" s="19"/>
      <c r="C22" s="19" t="s">
        <v>229</v>
      </c>
      <c r="D22" s="19" t="s">
        <v>62</v>
      </c>
      <c r="E22" s="129"/>
      <c r="F22" s="125" t="s">
        <v>134</v>
      </c>
      <c r="G22" s="14" t="s">
        <v>28</v>
      </c>
      <c r="H22" s="164" t="s">
        <v>64</v>
      </c>
      <c r="I22" s="19">
        <v>1</v>
      </c>
      <c r="J22" s="164">
        <v>2</v>
      </c>
      <c r="K22" s="144" t="s">
        <v>81</v>
      </c>
      <c r="L22" s="127" t="s">
        <v>206</v>
      </c>
    </row>
    <row r="23" spans="1:12" x14ac:dyDescent="0.3">
      <c r="A23" s="19">
        <v>17</v>
      </c>
      <c r="B23" s="19"/>
      <c r="C23" s="19" t="s">
        <v>229</v>
      </c>
      <c r="D23" s="19" t="s">
        <v>62</v>
      </c>
      <c r="E23" s="129"/>
      <c r="F23" s="153" t="s">
        <v>104</v>
      </c>
      <c r="G23" s="14" t="s">
        <v>35</v>
      </c>
      <c r="H23" s="164" t="s">
        <v>70</v>
      </c>
      <c r="I23" s="19">
        <v>1</v>
      </c>
      <c r="J23" s="19">
        <v>2</v>
      </c>
      <c r="K23" s="144" t="s">
        <v>78</v>
      </c>
      <c r="L23" s="164" t="s">
        <v>230</v>
      </c>
    </row>
    <row r="24" spans="1:12" x14ac:dyDescent="0.3">
      <c r="A24" s="19">
        <v>18</v>
      </c>
      <c r="B24" s="19"/>
      <c r="C24" s="19" t="s">
        <v>229</v>
      </c>
      <c r="D24" s="19" t="s">
        <v>62</v>
      </c>
      <c r="E24" s="129"/>
      <c r="F24" s="125" t="s">
        <v>160</v>
      </c>
      <c r="G24" s="14" t="s">
        <v>68</v>
      </c>
      <c r="H24" s="164" t="s">
        <v>161</v>
      </c>
      <c r="I24" s="164">
        <v>1</v>
      </c>
      <c r="J24" s="164">
        <v>2</v>
      </c>
      <c r="K24" s="144" t="s">
        <v>75</v>
      </c>
      <c r="L24" s="19" t="s">
        <v>231</v>
      </c>
    </row>
    <row r="25" spans="1:12" x14ac:dyDescent="0.3">
      <c r="A25" s="19">
        <v>19</v>
      </c>
      <c r="B25" s="19"/>
      <c r="C25" s="19" t="s">
        <v>229</v>
      </c>
      <c r="D25" s="19" t="s">
        <v>62</v>
      </c>
      <c r="E25" s="144"/>
      <c r="F25" s="153" t="s">
        <v>112</v>
      </c>
      <c r="G25" s="14" t="s">
        <v>34</v>
      </c>
      <c r="H25" s="164" t="s">
        <v>113</v>
      </c>
      <c r="I25" s="19">
        <v>1</v>
      </c>
      <c r="J25" s="19">
        <v>2</v>
      </c>
      <c r="K25" s="144" t="s">
        <v>75</v>
      </c>
      <c r="L25" s="19" t="s">
        <v>231</v>
      </c>
    </row>
    <row r="26" spans="1:12" x14ac:dyDescent="0.3">
      <c r="A26" s="19">
        <v>20</v>
      </c>
      <c r="B26" s="19"/>
      <c r="C26" s="19" t="s">
        <v>229</v>
      </c>
      <c r="D26" s="19" t="s">
        <v>62</v>
      </c>
      <c r="E26" s="126"/>
      <c r="F26" s="153" t="s">
        <v>210</v>
      </c>
      <c r="G26" s="14" t="s">
        <v>31</v>
      </c>
      <c r="H26" s="164" t="s">
        <v>211</v>
      </c>
      <c r="I26" s="19">
        <v>1</v>
      </c>
      <c r="J26" s="19">
        <v>1</v>
      </c>
      <c r="K26" s="144" t="s">
        <v>75</v>
      </c>
      <c r="L26" s="19" t="s">
        <v>232</v>
      </c>
    </row>
    <row r="27" spans="1:12" x14ac:dyDescent="0.3">
      <c r="A27" s="19">
        <v>21</v>
      </c>
      <c r="B27" s="19"/>
      <c r="C27" s="19" t="s">
        <v>229</v>
      </c>
      <c r="D27" s="19" t="s">
        <v>62</v>
      </c>
      <c r="E27" s="126"/>
      <c r="F27" s="125" t="s">
        <v>102</v>
      </c>
      <c r="G27" s="14" t="s">
        <v>31</v>
      </c>
      <c r="H27" s="164" t="s">
        <v>96</v>
      </c>
      <c r="I27" s="164">
        <v>1</v>
      </c>
      <c r="J27" s="164">
        <v>3</v>
      </c>
      <c r="K27" s="144" t="s">
        <v>81</v>
      </c>
      <c r="L27" s="19" t="s">
        <v>233</v>
      </c>
    </row>
    <row r="28" spans="1:12" x14ac:dyDescent="0.3">
      <c r="A28" s="19">
        <v>22</v>
      </c>
      <c r="B28" s="19"/>
      <c r="C28" s="19" t="s">
        <v>229</v>
      </c>
      <c r="D28" s="19" t="s">
        <v>62</v>
      </c>
      <c r="E28" s="129"/>
      <c r="F28" s="153" t="s">
        <v>90</v>
      </c>
      <c r="G28" s="14" t="s">
        <v>26</v>
      </c>
      <c r="H28" s="164" t="s">
        <v>66</v>
      </c>
      <c r="I28" s="19">
        <v>1</v>
      </c>
      <c r="J28" s="19">
        <v>9</v>
      </c>
      <c r="K28" s="144" t="s">
        <v>79</v>
      </c>
      <c r="L28" s="19" t="s">
        <v>233</v>
      </c>
    </row>
    <row r="29" spans="1:12" x14ac:dyDescent="0.3">
      <c r="A29" s="19">
        <v>23</v>
      </c>
      <c r="B29" s="19"/>
      <c r="C29" s="19" t="s">
        <v>229</v>
      </c>
      <c r="D29" s="19" t="s">
        <v>62</v>
      </c>
      <c r="E29" s="126"/>
      <c r="F29" s="125" t="s">
        <v>151</v>
      </c>
      <c r="G29" s="14" t="s">
        <v>25</v>
      </c>
      <c r="H29" s="164" t="s">
        <v>148</v>
      </c>
      <c r="I29" s="164">
        <v>1</v>
      </c>
      <c r="J29" s="164">
        <v>6</v>
      </c>
      <c r="K29" s="144" t="s">
        <v>81</v>
      </c>
      <c r="L29" s="19" t="s">
        <v>234</v>
      </c>
    </row>
    <row r="30" spans="1:12" x14ac:dyDescent="0.3">
      <c r="A30" s="19">
        <v>24</v>
      </c>
      <c r="B30" s="19"/>
      <c r="C30" s="19" t="s">
        <v>229</v>
      </c>
      <c r="D30" s="19" t="s">
        <v>62</v>
      </c>
      <c r="E30" s="126"/>
      <c r="F30" s="153" t="s">
        <v>86</v>
      </c>
      <c r="G30" s="14" t="s">
        <v>39</v>
      </c>
      <c r="H30" s="164" t="s">
        <v>83</v>
      </c>
      <c r="I30" s="19">
        <v>1</v>
      </c>
      <c r="J30" s="19">
        <v>4</v>
      </c>
      <c r="K30" s="144" t="s">
        <v>81</v>
      </c>
      <c r="L30" s="19" t="s">
        <v>234</v>
      </c>
    </row>
    <row r="31" spans="1:12" x14ac:dyDescent="0.3">
      <c r="A31" s="19">
        <v>25</v>
      </c>
      <c r="B31" s="19"/>
      <c r="C31" s="19" t="s">
        <v>229</v>
      </c>
      <c r="D31" s="19" t="s">
        <v>62</v>
      </c>
      <c r="E31" s="126"/>
      <c r="F31" s="153" t="s">
        <v>145</v>
      </c>
      <c r="G31" s="14" t="s">
        <v>25</v>
      </c>
      <c r="H31" s="164" t="s">
        <v>146</v>
      </c>
      <c r="I31" s="19">
        <v>1</v>
      </c>
      <c r="J31" s="19">
        <v>3</v>
      </c>
      <c r="K31" s="144" t="s">
        <v>75</v>
      </c>
      <c r="L31" s="19" t="s">
        <v>236</v>
      </c>
    </row>
    <row r="32" spans="1:12" x14ac:dyDescent="0.3">
      <c r="A32" s="19">
        <v>26</v>
      </c>
      <c r="B32" s="19"/>
      <c r="C32" s="19" t="s">
        <v>229</v>
      </c>
      <c r="D32" s="19" t="s">
        <v>62</v>
      </c>
      <c r="E32" s="144"/>
      <c r="F32" s="125" t="s">
        <v>122</v>
      </c>
      <c r="G32" s="14" t="s">
        <v>27</v>
      </c>
      <c r="H32" s="164" t="s">
        <v>65</v>
      </c>
      <c r="I32" s="19">
        <v>1</v>
      </c>
      <c r="J32" s="19">
        <v>1</v>
      </c>
      <c r="K32" s="144" t="s">
        <v>75</v>
      </c>
      <c r="L32" s="19" t="s">
        <v>236</v>
      </c>
    </row>
    <row r="33" spans="1:12" x14ac:dyDescent="0.3">
      <c r="A33" s="19">
        <v>27</v>
      </c>
      <c r="B33" s="19"/>
      <c r="C33" s="19" t="s">
        <v>229</v>
      </c>
      <c r="D33" s="19" t="s">
        <v>62</v>
      </c>
      <c r="E33" s="126"/>
      <c r="F33" s="153" t="s">
        <v>115</v>
      </c>
      <c r="G33" s="14" t="s">
        <v>34</v>
      </c>
      <c r="H33" s="164" t="s">
        <v>113</v>
      </c>
      <c r="I33" s="19">
        <v>1</v>
      </c>
      <c r="J33" s="19">
        <v>1</v>
      </c>
      <c r="K33" s="144" t="s">
        <v>78</v>
      </c>
      <c r="L33" s="19" t="s">
        <v>236</v>
      </c>
    </row>
    <row r="34" spans="1:12" x14ac:dyDescent="0.3">
      <c r="A34" s="19">
        <v>28</v>
      </c>
      <c r="B34" s="19"/>
      <c r="C34" s="19" t="s">
        <v>229</v>
      </c>
      <c r="D34" s="19" t="s">
        <v>62</v>
      </c>
      <c r="E34" s="144"/>
      <c r="F34" s="153" t="s">
        <v>84</v>
      </c>
      <c r="G34" s="14" t="s">
        <v>39</v>
      </c>
      <c r="H34" s="164" t="s">
        <v>83</v>
      </c>
      <c r="I34" s="19">
        <v>1</v>
      </c>
      <c r="J34" s="19">
        <v>1</v>
      </c>
      <c r="K34" s="144" t="s">
        <v>78</v>
      </c>
      <c r="L34" s="19" t="s">
        <v>236</v>
      </c>
    </row>
    <row r="35" spans="1:12" x14ac:dyDescent="0.3">
      <c r="A35" s="19">
        <v>29</v>
      </c>
      <c r="B35" s="19"/>
      <c r="C35" s="19" t="s">
        <v>229</v>
      </c>
      <c r="D35" s="19" t="s">
        <v>62</v>
      </c>
      <c r="E35" s="144"/>
      <c r="F35" s="186" t="s">
        <v>209</v>
      </c>
      <c r="G35" s="130" t="s">
        <v>29</v>
      </c>
      <c r="H35" s="164" t="s">
        <v>72</v>
      </c>
      <c r="I35" s="164">
        <v>1</v>
      </c>
      <c r="J35" s="164">
        <v>5</v>
      </c>
      <c r="K35" s="144" t="s">
        <v>75</v>
      </c>
      <c r="L35" s="19" t="s">
        <v>237</v>
      </c>
    </row>
    <row r="36" spans="1:12" x14ac:dyDescent="0.3">
      <c r="A36" s="19">
        <v>30</v>
      </c>
      <c r="B36" s="19"/>
      <c r="C36" s="19" t="s">
        <v>229</v>
      </c>
      <c r="D36" s="19" t="s">
        <v>62</v>
      </c>
      <c r="E36" s="126"/>
      <c r="F36" s="153" t="s">
        <v>136</v>
      </c>
      <c r="G36" s="14" t="s">
        <v>28</v>
      </c>
      <c r="H36" s="164" t="s">
        <v>64</v>
      </c>
      <c r="I36" s="19">
        <v>1</v>
      </c>
      <c r="J36" s="19">
        <v>1</v>
      </c>
      <c r="K36" s="144" t="s">
        <v>75</v>
      </c>
      <c r="L36" s="19" t="s">
        <v>237</v>
      </c>
    </row>
    <row r="37" spans="1:12" x14ac:dyDescent="0.3">
      <c r="A37" s="19">
        <v>31</v>
      </c>
      <c r="B37" s="19"/>
      <c r="C37" s="19" t="s">
        <v>229</v>
      </c>
      <c r="D37" s="19" t="s">
        <v>62</v>
      </c>
      <c r="E37" s="126"/>
      <c r="F37" s="153" t="s">
        <v>204</v>
      </c>
      <c r="G37" s="14" t="s">
        <v>38</v>
      </c>
      <c r="H37" s="164" t="s">
        <v>181</v>
      </c>
      <c r="I37" s="19">
        <v>1</v>
      </c>
      <c r="J37" s="19">
        <v>1</v>
      </c>
      <c r="K37" s="144" t="s">
        <v>78</v>
      </c>
      <c r="L37" s="19" t="s">
        <v>237</v>
      </c>
    </row>
    <row r="38" spans="1:12" x14ac:dyDescent="0.3">
      <c r="A38" s="19">
        <v>32</v>
      </c>
      <c r="B38" s="19"/>
      <c r="C38" s="19" t="s">
        <v>229</v>
      </c>
      <c r="D38" s="19" t="s">
        <v>62</v>
      </c>
      <c r="E38" s="126"/>
      <c r="F38" s="153" t="s">
        <v>116</v>
      </c>
      <c r="G38" s="14" t="s">
        <v>34</v>
      </c>
      <c r="H38" s="164" t="s">
        <v>113</v>
      </c>
      <c r="I38" s="19">
        <v>1</v>
      </c>
      <c r="J38" s="19">
        <v>3</v>
      </c>
      <c r="K38" s="144" t="s">
        <v>78</v>
      </c>
      <c r="L38" s="19" t="s">
        <v>237</v>
      </c>
    </row>
    <row r="39" spans="1:12" x14ac:dyDescent="0.3">
      <c r="A39" s="19">
        <v>33</v>
      </c>
      <c r="B39" s="19"/>
      <c r="C39" s="19" t="s">
        <v>229</v>
      </c>
      <c r="D39" s="19" t="s">
        <v>62</v>
      </c>
      <c r="E39" s="144"/>
      <c r="F39" s="153" t="s">
        <v>153</v>
      </c>
      <c r="G39" s="14" t="s">
        <v>37</v>
      </c>
      <c r="H39" s="164" t="s">
        <v>154</v>
      </c>
      <c r="I39" s="19">
        <v>1</v>
      </c>
      <c r="J39" s="19">
        <v>12</v>
      </c>
      <c r="K39" s="144" t="s">
        <v>75</v>
      </c>
      <c r="L39" s="19" t="s">
        <v>238</v>
      </c>
    </row>
    <row r="40" spans="1:12" x14ac:dyDescent="0.3">
      <c r="A40" s="19">
        <v>34</v>
      </c>
      <c r="B40" s="19"/>
      <c r="C40" s="19" t="s">
        <v>229</v>
      </c>
      <c r="D40" s="19" t="s">
        <v>62</v>
      </c>
      <c r="E40" s="126"/>
      <c r="F40" s="153" t="s">
        <v>74</v>
      </c>
      <c r="G40" s="14" t="s">
        <v>29</v>
      </c>
      <c r="H40" s="164" t="s">
        <v>71</v>
      </c>
      <c r="I40" s="19">
        <v>1</v>
      </c>
      <c r="J40" s="19">
        <v>2</v>
      </c>
      <c r="K40" s="144" t="s">
        <v>75</v>
      </c>
      <c r="L40" s="19" t="s">
        <v>238</v>
      </c>
    </row>
    <row r="41" spans="1:12" x14ac:dyDescent="0.3">
      <c r="A41" s="19">
        <v>35</v>
      </c>
      <c r="B41" s="19"/>
      <c r="C41" s="19" t="s">
        <v>229</v>
      </c>
      <c r="D41" s="19" t="s">
        <v>62</v>
      </c>
      <c r="E41" s="144"/>
      <c r="F41" s="153" t="s">
        <v>114</v>
      </c>
      <c r="G41" s="14" t="s">
        <v>34</v>
      </c>
      <c r="H41" s="164" t="s">
        <v>113</v>
      </c>
      <c r="I41" s="19">
        <v>1</v>
      </c>
      <c r="J41" s="19">
        <v>1</v>
      </c>
      <c r="K41" s="144" t="s">
        <v>75</v>
      </c>
      <c r="L41" s="19" t="s">
        <v>239</v>
      </c>
    </row>
    <row r="42" spans="1:12" x14ac:dyDescent="0.3">
      <c r="A42" s="19">
        <v>36</v>
      </c>
      <c r="B42" s="19"/>
      <c r="C42" s="19" t="s">
        <v>229</v>
      </c>
      <c r="D42" s="19" t="s">
        <v>62</v>
      </c>
      <c r="E42" s="129"/>
      <c r="F42" s="186" t="s">
        <v>212</v>
      </c>
      <c r="G42" s="14" t="s">
        <v>26</v>
      </c>
      <c r="H42" s="164" t="s">
        <v>66</v>
      </c>
      <c r="I42" s="19">
        <v>1</v>
      </c>
      <c r="J42" s="164">
        <v>8</v>
      </c>
      <c r="K42" s="144" t="s">
        <v>78</v>
      </c>
      <c r="L42" s="19" t="s">
        <v>239</v>
      </c>
    </row>
    <row r="43" spans="1:12" x14ac:dyDescent="0.3">
      <c r="A43" s="19">
        <v>37</v>
      </c>
      <c r="B43" s="19"/>
      <c r="C43" s="19" t="s">
        <v>229</v>
      </c>
      <c r="D43" s="19" t="s">
        <v>62</v>
      </c>
      <c r="E43" s="144"/>
      <c r="F43" s="153" t="s">
        <v>130</v>
      </c>
      <c r="G43" s="14" t="s">
        <v>28</v>
      </c>
      <c r="H43" s="164" t="s">
        <v>64</v>
      </c>
      <c r="I43" s="19">
        <v>1</v>
      </c>
      <c r="J43" s="19">
        <v>2</v>
      </c>
      <c r="K43" s="144" t="s">
        <v>78</v>
      </c>
      <c r="L43" s="19" t="s">
        <v>239</v>
      </c>
    </row>
    <row r="44" spans="1:12" x14ac:dyDescent="0.3">
      <c r="A44" s="19">
        <v>38</v>
      </c>
      <c r="B44" s="19"/>
      <c r="C44" s="19" t="s">
        <v>229</v>
      </c>
      <c r="D44" s="19" t="s">
        <v>62</v>
      </c>
      <c r="E44" s="126"/>
      <c r="F44" s="125" t="s">
        <v>98</v>
      </c>
      <c r="G44" s="14" t="s">
        <v>31</v>
      </c>
      <c r="H44" s="164" t="s">
        <v>96</v>
      </c>
      <c r="I44" s="164">
        <v>1</v>
      </c>
      <c r="J44" s="164">
        <v>3</v>
      </c>
      <c r="K44" s="144" t="s">
        <v>78</v>
      </c>
      <c r="L44" s="19" t="s">
        <v>239</v>
      </c>
    </row>
    <row r="45" spans="1:12" x14ac:dyDescent="0.3">
      <c r="A45" s="19">
        <v>39</v>
      </c>
      <c r="B45" s="19"/>
      <c r="C45" s="19" t="s">
        <v>229</v>
      </c>
      <c r="D45" s="19" t="s">
        <v>62</v>
      </c>
      <c r="E45" s="144"/>
      <c r="F45" s="153" t="s">
        <v>143</v>
      </c>
      <c r="G45" s="14" t="s">
        <v>30</v>
      </c>
      <c r="H45" s="164" t="s">
        <v>63</v>
      </c>
      <c r="I45" s="19">
        <v>1</v>
      </c>
      <c r="J45" s="19">
        <v>1</v>
      </c>
      <c r="K45" s="144" t="s">
        <v>79</v>
      </c>
      <c r="L45" s="19" t="s">
        <v>240</v>
      </c>
    </row>
    <row r="46" spans="1:12" x14ac:dyDescent="0.3">
      <c r="A46" s="19">
        <v>40</v>
      </c>
      <c r="B46" s="19"/>
      <c r="C46" s="19" t="s">
        <v>229</v>
      </c>
      <c r="D46" s="19" t="s">
        <v>62</v>
      </c>
      <c r="E46" s="126"/>
      <c r="F46" s="125" t="s">
        <v>91</v>
      </c>
      <c r="G46" s="14" t="s">
        <v>26</v>
      </c>
      <c r="H46" s="164" t="s">
        <v>66</v>
      </c>
      <c r="I46" s="19">
        <v>1</v>
      </c>
      <c r="J46" s="164">
        <v>1</v>
      </c>
      <c r="K46" s="144" t="s">
        <v>79</v>
      </c>
      <c r="L46" s="19" t="s">
        <v>240</v>
      </c>
    </row>
    <row r="47" spans="1:12" x14ac:dyDescent="0.3">
      <c r="A47" s="19">
        <v>41</v>
      </c>
      <c r="B47" s="19"/>
      <c r="C47" s="19" t="s">
        <v>229</v>
      </c>
      <c r="D47" s="19" t="s">
        <v>62</v>
      </c>
      <c r="E47" s="144"/>
      <c r="F47" s="153" t="s">
        <v>85</v>
      </c>
      <c r="G47" s="14" t="s">
        <v>39</v>
      </c>
      <c r="H47" s="164" t="s">
        <v>83</v>
      </c>
      <c r="I47" s="19">
        <v>1</v>
      </c>
      <c r="J47" s="19">
        <v>4</v>
      </c>
      <c r="K47" s="144" t="s">
        <v>79</v>
      </c>
      <c r="L47" s="19" t="s">
        <v>240</v>
      </c>
    </row>
    <row r="48" spans="1:12" x14ac:dyDescent="0.3">
      <c r="A48" s="19">
        <v>42</v>
      </c>
      <c r="B48" s="19"/>
      <c r="C48" s="19" t="s">
        <v>229</v>
      </c>
      <c r="D48" s="19" t="s">
        <v>62</v>
      </c>
      <c r="E48" s="127"/>
      <c r="F48" s="125" t="s">
        <v>163</v>
      </c>
      <c r="G48" s="14" t="s">
        <v>68</v>
      </c>
      <c r="H48" s="164" t="s">
        <v>161</v>
      </c>
      <c r="I48" s="164">
        <v>1</v>
      </c>
      <c r="J48" s="164">
        <v>2</v>
      </c>
      <c r="K48" s="144" t="s">
        <v>81</v>
      </c>
      <c r="L48" s="19" t="s">
        <v>240</v>
      </c>
    </row>
    <row r="49" spans="1:12" x14ac:dyDescent="0.3">
      <c r="A49" s="19">
        <v>43</v>
      </c>
      <c r="B49" s="19"/>
      <c r="C49" s="19" t="s">
        <v>229</v>
      </c>
      <c r="D49" s="19" t="s">
        <v>62</v>
      </c>
      <c r="E49" s="144"/>
      <c r="F49" s="153" t="s">
        <v>149</v>
      </c>
      <c r="G49" s="14" t="s">
        <v>25</v>
      </c>
      <c r="H49" s="164" t="s">
        <v>148</v>
      </c>
      <c r="I49" s="19">
        <v>1</v>
      </c>
      <c r="J49" s="19">
        <v>7</v>
      </c>
      <c r="K49" s="144" t="s">
        <v>79</v>
      </c>
      <c r="L49" s="19" t="s">
        <v>235</v>
      </c>
    </row>
    <row r="50" spans="1:12" x14ac:dyDescent="0.3">
      <c r="A50" s="19">
        <v>44</v>
      </c>
      <c r="B50" s="19"/>
      <c r="C50" s="19" t="s">
        <v>229</v>
      </c>
      <c r="D50" s="19" t="s">
        <v>62</v>
      </c>
      <c r="E50" s="126"/>
      <c r="F50" s="125" t="s">
        <v>126</v>
      </c>
      <c r="G50" s="14" t="s">
        <v>27</v>
      </c>
      <c r="H50" s="164" t="s">
        <v>65</v>
      </c>
      <c r="I50" s="19">
        <v>1</v>
      </c>
      <c r="J50" s="19">
        <v>1</v>
      </c>
      <c r="K50" s="144" t="s">
        <v>79</v>
      </c>
      <c r="L50" s="19" t="s">
        <v>235</v>
      </c>
    </row>
    <row r="51" spans="1:12" x14ac:dyDescent="0.3">
      <c r="A51" s="19">
        <v>45</v>
      </c>
      <c r="B51" s="19"/>
      <c r="C51" s="19" t="s">
        <v>229</v>
      </c>
      <c r="D51" s="19" t="s">
        <v>62</v>
      </c>
      <c r="E51" s="129"/>
      <c r="F51" s="125" t="s">
        <v>93</v>
      </c>
      <c r="G51" s="14" t="s">
        <v>26</v>
      </c>
      <c r="H51" s="164" t="s">
        <v>66</v>
      </c>
      <c r="I51" s="19">
        <v>1</v>
      </c>
      <c r="J51" s="164">
        <v>3</v>
      </c>
      <c r="K51" s="144" t="s">
        <v>81</v>
      </c>
      <c r="L51" s="19" t="s">
        <v>235</v>
      </c>
    </row>
    <row r="52" spans="1:12" x14ac:dyDescent="0.3">
      <c r="A52" s="19">
        <v>46</v>
      </c>
      <c r="B52" s="19"/>
      <c r="C52" s="19" t="s">
        <v>229</v>
      </c>
      <c r="D52" s="19" t="s">
        <v>62</v>
      </c>
      <c r="E52" s="144"/>
      <c r="F52" s="153" t="s">
        <v>106</v>
      </c>
      <c r="G52" s="14" t="s">
        <v>35</v>
      </c>
      <c r="H52" s="164" t="s">
        <v>70</v>
      </c>
      <c r="I52" s="19">
        <v>1</v>
      </c>
      <c r="J52" s="19">
        <v>4</v>
      </c>
      <c r="K52" s="144" t="s">
        <v>79</v>
      </c>
      <c r="L52" s="19" t="s">
        <v>235</v>
      </c>
    </row>
    <row r="53" spans="1:12" x14ac:dyDescent="0.3">
      <c r="A53" s="19"/>
      <c r="B53" s="19">
        <v>1</v>
      </c>
      <c r="C53" s="19" t="s">
        <v>229</v>
      </c>
      <c r="D53" s="19" t="s">
        <v>242</v>
      </c>
      <c r="E53" s="127"/>
      <c r="F53" s="125"/>
      <c r="G53" s="14"/>
      <c r="H53" s="157"/>
      <c r="I53" s="157"/>
      <c r="J53" s="157"/>
    </row>
    <row r="54" spans="1:12" x14ac:dyDescent="0.3">
      <c r="A54" s="19"/>
      <c r="B54" s="19">
        <v>2</v>
      </c>
      <c r="C54" s="19" t="s">
        <v>229</v>
      </c>
      <c r="D54" s="19" t="s">
        <v>242</v>
      </c>
      <c r="E54" s="144"/>
      <c r="F54" s="125"/>
      <c r="G54" s="14"/>
      <c r="H54" s="157"/>
      <c r="I54" s="157"/>
      <c r="J54" s="157"/>
    </row>
    <row r="55" spans="1:12" x14ac:dyDescent="0.3">
      <c r="A55" s="19"/>
      <c r="B55" s="19">
        <v>3</v>
      </c>
      <c r="C55" s="19" t="s">
        <v>229</v>
      </c>
      <c r="D55" s="19" t="s">
        <v>242</v>
      </c>
      <c r="E55" s="144"/>
      <c r="F55" s="125"/>
      <c r="G55" s="14"/>
      <c r="H55" s="157"/>
      <c r="I55" s="157"/>
      <c r="J55" s="157"/>
    </row>
    <row r="56" spans="1:12" x14ac:dyDescent="0.3">
      <c r="A56" s="19"/>
      <c r="B56" s="19">
        <v>4</v>
      </c>
      <c r="C56" s="19" t="s">
        <v>229</v>
      </c>
      <c r="D56" s="19" t="s">
        <v>242</v>
      </c>
      <c r="E56" s="126"/>
      <c r="F56" s="125"/>
      <c r="G56" s="14"/>
      <c r="H56" s="157"/>
      <c r="I56" s="157"/>
      <c r="J56" s="157"/>
    </row>
    <row r="57" spans="1:12" x14ac:dyDescent="0.3">
      <c r="A57" s="19"/>
      <c r="B57" s="19">
        <v>5</v>
      </c>
      <c r="C57" s="19" t="s">
        <v>229</v>
      </c>
      <c r="D57" s="19" t="s">
        <v>242</v>
      </c>
      <c r="E57" s="129"/>
      <c r="F57" s="125"/>
      <c r="G57" s="14"/>
      <c r="H57" s="157"/>
      <c r="I57" s="157"/>
      <c r="J57" s="157"/>
    </row>
    <row r="58" spans="1:12" x14ac:dyDescent="0.3">
      <c r="A58" s="19"/>
      <c r="B58" s="19">
        <v>6</v>
      </c>
      <c r="C58" s="19" t="s">
        <v>229</v>
      </c>
      <c r="D58" s="19" t="s">
        <v>242</v>
      </c>
      <c r="E58" s="126"/>
      <c r="F58" s="128"/>
      <c r="G58" s="14"/>
      <c r="H58" s="157"/>
      <c r="I58" s="19"/>
      <c r="J58" s="19"/>
    </row>
    <row r="59" spans="1:12" x14ac:dyDescent="0.3">
      <c r="A59" s="19"/>
      <c r="B59" s="19">
        <v>7</v>
      </c>
      <c r="C59" s="19" t="s">
        <v>229</v>
      </c>
      <c r="D59" s="19" t="s">
        <v>242</v>
      </c>
      <c r="E59" s="129"/>
      <c r="F59" s="125"/>
      <c r="G59" s="14"/>
      <c r="H59" s="157"/>
      <c r="I59" s="157"/>
      <c r="J59" s="157"/>
    </row>
    <row r="60" spans="1:12" x14ac:dyDescent="0.3">
      <c r="A60" s="19"/>
      <c r="B60" s="19">
        <v>8</v>
      </c>
      <c r="C60" s="19" t="s">
        <v>229</v>
      </c>
      <c r="D60" s="19" t="s">
        <v>242</v>
      </c>
      <c r="E60" s="129"/>
      <c r="F60" s="125"/>
      <c r="G60" s="14"/>
      <c r="H60" s="157"/>
      <c r="I60" s="157"/>
      <c r="J60" s="157"/>
    </row>
    <row r="61" spans="1:12" x14ac:dyDescent="0.3">
      <c r="A61" s="19"/>
      <c r="B61" s="19">
        <v>9</v>
      </c>
      <c r="C61" s="19" t="s">
        <v>229</v>
      </c>
      <c r="D61" s="19" t="s">
        <v>242</v>
      </c>
      <c r="E61" s="129"/>
      <c r="F61" s="125"/>
      <c r="G61" s="14"/>
      <c r="H61" s="157"/>
      <c r="I61" s="157"/>
      <c r="J61" s="157"/>
    </row>
    <row r="62" spans="1:12" x14ac:dyDescent="0.3">
      <c r="A62" s="19"/>
      <c r="B62" s="19">
        <v>10</v>
      </c>
      <c r="C62" s="19" t="s">
        <v>229</v>
      </c>
      <c r="D62" s="19" t="s">
        <v>242</v>
      </c>
      <c r="E62" s="129"/>
      <c r="F62" s="125"/>
      <c r="G62" s="14"/>
      <c r="H62" s="157"/>
      <c r="I62" s="157"/>
      <c r="J62" s="157"/>
    </row>
    <row r="63" spans="1:12" x14ac:dyDescent="0.3">
      <c r="A63" s="19"/>
      <c r="B63" s="19">
        <v>11</v>
      </c>
      <c r="C63" s="19" t="s">
        <v>229</v>
      </c>
      <c r="D63" s="19" t="s">
        <v>242</v>
      </c>
      <c r="E63" s="129"/>
      <c r="F63" s="125"/>
      <c r="G63" s="14"/>
      <c r="H63" s="157"/>
      <c r="I63" s="157"/>
      <c r="J63" s="157"/>
    </row>
    <row r="64" spans="1:12" x14ac:dyDescent="0.3">
      <c r="A64" s="19"/>
      <c r="B64" s="19">
        <v>12</v>
      </c>
      <c r="C64" s="19" t="s">
        <v>229</v>
      </c>
      <c r="D64" s="19" t="s">
        <v>242</v>
      </c>
      <c r="E64" s="129"/>
      <c r="F64" s="125"/>
      <c r="G64" s="14"/>
      <c r="H64" s="157"/>
      <c r="I64" s="157"/>
      <c r="J64" s="157"/>
    </row>
    <row r="65" spans="1:10" x14ac:dyDescent="0.3">
      <c r="A65" s="19"/>
      <c r="B65" s="19">
        <v>13</v>
      </c>
      <c r="C65" s="19" t="s">
        <v>229</v>
      </c>
      <c r="D65" s="19" t="s">
        <v>242</v>
      </c>
      <c r="E65" s="129"/>
      <c r="F65" s="125"/>
      <c r="G65" s="14"/>
      <c r="H65" s="157"/>
      <c r="I65" s="157"/>
      <c r="J65" s="157"/>
    </row>
    <row r="66" spans="1:10" x14ac:dyDescent="0.3">
      <c r="A66" s="19"/>
      <c r="B66" s="19">
        <v>14</v>
      </c>
      <c r="C66" s="19" t="s">
        <v>229</v>
      </c>
      <c r="D66" s="19" t="s">
        <v>242</v>
      </c>
      <c r="E66" s="129"/>
      <c r="F66" s="125"/>
      <c r="G66" s="14"/>
      <c r="H66" s="164"/>
      <c r="I66" s="164"/>
      <c r="J66" s="164"/>
    </row>
    <row r="67" spans="1:10" x14ac:dyDescent="0.3">
      <c r="A67" s="19"/>
      <c r="B67" s="19">
        <v>15</v>
      </c>
      <c r="C67" s="19" t="s">
        <v>229</v>
      </c>
      <c r="D67" s="19" t="s">
        <v>242</v>
      </c>
      <c r="E67" s="144"/>
      <c r="F67" s="128"/>
      <c r="G67" s="14"/>
      <c r="H67" s="157"/>
      <c r="I67" s="19"/>
      <c r="J67" s="19"/>
    </row>
    <row r="68" spans="1:10" x14ac:dyDescent="0.3">
      <c r="A68" s="19"/>
      <c r="B68" s="19">
        <v>16</v>
      </c>
      <c r="C68" s="19" t="s">
        <v>229</v>
      </c>
      <c r="D68" s="19" t="s">
        <v>242</v>
      </c>
      <c r="E68" s="129"/>
      <c r="F68" s="128"/>
      <c r="G68" s="14"/>
      <c r="H68" s="157"/>
      <c r="I68" s="19"/>
      <c r="J68" s="19"/>
    </row>
    <row r="69" spans="1:10" x14ac:dyDescent="0.3">
      <c r="B69" s="1"/>
    </row>
    <row r="70" spans="1:10" x14ac:dyDescent="0.3">
      <c r="B70" s="1"/>
    </row>
  </sheetData>
  <sortState ref="A7:AG68">
    <sortCondition ref="G7:G68"/>
    <sortCondition ref="H7:H68"/>
    <sortCondition ref="I7:I68"/>
    <sortCondition ref="J7:J68"/>
    <sortCondition ref="F7:F68"/>
  </sortState>
  <mergeCells count="3">
    <mergeCell ref="A3:J3"/>
    <mergeCell ref="A1:J1"/>
    <mergeCell ref="A2:J2"/>
  </mergeCells>
  <phoneticPr fontId="15" type="noConversion"/>
  <printOptions horizontalCentered="1"/>
  <pageMargins left="0.23622047244094491" right="0.19685039370078741" top="0.27559055118110237" bottom="0.32" header="0.19685039370078741" footer="0.19685039370078741"/>
  <pageSetup paperSize="9" fitToHeight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zoomScale="31" zoomScaleNormal="31" workbookViewId="0">
      <selection activeCell="I41" sqref="I41"/>
    </sheetView>
  </sheetViews>
  <sheetFormatPr defaultColWidth="9.109375" defaultRowHeight="17.399999999999999" x14ac:dyDescent="0.3"/>
  <cols>
    <col min="1" max="1" width="5.44140625" style="29" customWidth="1"/>
    <col min="2" max="2" width="31.44140625" style="30" customWidth="1"/>
    <col min="3" max="3" width="8.44140625" style="31" customWidth="1"/>
    <col min="4" max="4" width="31.33203125" style="30" customWidth="1"/>
    <col min="5" max="5" width="8.44140625" style="32" customWidth="1"/>
    <col min="6" max="6" width="31.33203125" style="30" customWidth="1"/>
    <col min="7" max="7" width="8.44140625" style="33" customWidth="1"/>
    <col min="8" max="8" width="19" style="30" customWidth="1"/>
    <col min="9" max="9" width="8.44140625" style="33" customWidth="1"/>
    <col min="10" max="10" width="8.44140625" style="30" customWidth="1"/>
    <col min="11" max="11" width="18.88671875" style="33" customWidth="1"/>
    <col min="12" max="12" width="8.44140625" style="30" customWidth="1"/>
    <col min="13" max="13" width="21.6640625" style="33" customWidth="1"/>
    <col min="14" max="14" width="8.44140625" style="33" customWidth="1"/>
    <col min="15" max="15" width="29.109375" style="33" customWidth="1"/>
    <col min="16" max="16" width="8.44140625" style="33" customWidth="1"/>
    <col min="17" max="17" width="32.88671875" style="33" customWidth="1"/>
    <col min="18" max="18" width="8.44140625" style="33" customWidth="1"/>
    <col min="19" max="19" width="31" style="33" customWidth="1"/>
    <col min="20" max="16384" width="9.109375" style="33"/>
  </cols>
  <sheetData>
    <row r="1" spans="1:19" s="20" customFormat="1" ht="24.6" x14ac:dyDescent="0.35">
      <c r="A1" s="195" t="s">
        <v>185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20" customFormat="1" ht="4.95" customHeight="1" x14ac:dyDescent="0.35">
      <c r="B2" s="21"/>
      <c r="C2" s="22"/>
      <c r="D2" s="23"/>
      <c r="E2" s="24"/>
      <c r="H2" s="25"/>
      <c r="I2" s="26"/>
      <c r="J2" s="26"/>
      <c r="K2" s="26"/>
      <c r="L2" s="26"/>
      <c r="M2" s="26"/>
      <c r="Q2" s="27"/>
    </row>
    <row r="3" spans="1:19" s="20" customFormat="1" ht="35.4" x14ac:dyDescent="0.35">
      <c r="B3" s="21" t="s">
        <v>0</v>
      </c>
      <c r="C3" s="22"/>
      <c r="D3" s="21"/>
      <c r="E3" s="21"/>
      <c r="F3" s="25"/>
      <c r="G3" s="21"/>
      <c r="H3" s="25"/>
      <c r="J3" s="28" t="s">
        <v>73</v>
      </c>
      <c r="L3" s="26"/>
      <c r="M3" s="26"/>
      <c r="O3" s="21"/>
      <c r="P3" s="27"/>
      <c r="Q3" s="27"/>
      <c r="R3" s="27"/>
      <c r="S3" s="147" t="s">
        <v>200</v>
      </c>
    </row>
    <row r="4" spans="1:19" ht="20.399999999999999" customHeight="1" x14ac:dyDescent="0.3">
      <c r="D4" s="30" t="s">
        <v>1</v>
      </c>
      <c r="F4" s="33"/>
      <c r="G4" s="30"/>
      <c r="H4" s="34"/>
      <c r="J4" s="33"/>
      <c r="K4" s="35"/>
      <c r="L4" s="36"/>
      <c r="P4" s="37"/>
      <c r="R4" s="37"/>
    </row>
    <row r="5" spans="1:19" ht="35.4" customHeight="1" thickBot="1" x14ac:dyDescent="0.45">
      <c r="A5" s="29" t="str">
        <f>IF($S$38=TRUE,1,"")</f>
        <v/>
      </c>
      <c r="B5" s="38"/>
      <c r="C5" s="39"/>
      <c r="D5" s="40"/>
      <c r="H5" s="199" t="s">
        <v>46</v>
      </c>
      <c r="I5" s="199"/>
      <c r="J5" s="199"/>
      <c r="K5" s="199"/>
      <c r="L5" s="42"/>
      <c r="M5" s="37"/>
      <c r="S5" s="30" t="s">
        <v>1</v>
      </c>
    </row>
    <row r="6" spans="1:19" ht="35.4" customHeight="1" thickBot="1" x14ac:dyDescent="0.35">
      <c r="B6" s="43">
        <f>IF($S$37=TRUE,B2+1,"")</f>
        <v>1</v>
      </c>
      <c r="C6" s="44"/>
      <c r="D6" s="45"/>
      <c r="E6" s="46"/>
      <c r="F6" s="34">
        <v>0.25</v>
      </c>
      <c r="G6" s="47"/>
      <c r="H6" s="41"/>
      <c r="I6" s="48"/>
      <c r="J6" s="41"/>
      <c r="K6" s="47"/>
      <c r="L6" s="40"/>
      <c r="M6" s="34">
        <v>0.25</v>
      </c>
      <c r="N6" s="37"/>
      <c r="O6" s="37"/>
      <c r="P6" s="37"/>
      <c r="Q6" s="30" t="s">
        <v>2</v>
      </c>
    </row>
    <row r="7" spans="1:19" ht="35.4" customHeight="1" thickBot="1" x14ac:dyDescent="0.35">
      <c r="A7" s="49" t="str">
        <f>IF($S$38=TRUE,16,"")</f>
        <v/>
      </c>
      <c r="B7" s="50"/>
      <c r="C7" s="39"/>
      <c r="D7" s="51" t="str">
        <f>IF($S$38=TRUE,"W1","")</f>
        <v/>
      </c>
      <c r="E7" s="52"/>
      <c r="H7" s="40"/>
      <c r="I7" s="48"/>
      <c r="J7" s="41"/>
      <c r="K7" s="47"/>
      <c r="L7" s="40"/>
      <c r="N7" s="37"/>
      <c r="O7" s="37"/>
      <c r="P7" s="37"/>
      <c r="R7" s="46"/>
      <c r="S7" s="50"/>
    </row>
    <row r="8" spans="1:19" ht="35.4" customHeight="1" thickBot="1" x14ac:dyDescent="0.35">
      <c r="A8" s="49"/>
      <c r="B8" s="41"/>
      <c r="C8" s="53"/>
      <c r="D8" s="43">
        <f>IF($S$37=TRUE,$B$34+1,"")</f>
        <v>9</v>
      </c>
      <c r="E8" s="54"/>
      <c r="F8" s="50"/>
      <c r="G8" s="55"/>
      <c r="H8" s="56"/>
      <c r="I8" s="48"/>
      <c r="J8" s="41"/>
      <c r="K8" s="47"/>
      <c r="L8" s="55"/>
      <c r="M8" s="57"/>
      <c r="N8" s="37"/>
      <c r="O8" s="58" t="s">
        <v>3</v>
      </c>
      <c r="P8" s="46"/>
      <c r="Q8" s="59"/>
      <c r="S8" s="51" t="str">
        <f>IF($S$38=TRUE,"L1","")</f>
        <v/>
      </c>
    </row>
    <row r="9" spans="1:19" ht="35.4" customHeight="1" thickBot="1" x14ac:dyDescent="0.35">
      <c r="A9" s="49" t="str">
        <f>IF($S$38=TRUE,8,"")</f>
        <v/>
      </c>
      <c r="B9" s="60"/>
      <c r="C9" s="61"/>
      <c r="D9" s="56"/>
      <c r="E9" s="54"/>
      <c r="F9" s="51" t="str">
        <f>IF($S$38=TRUE,"W9","")</f>
        <v/>
      </c>
      <c r="G9" s="62"/>
      <c r="H9" s="41"/>
      <c r="I9" s="197">
        <v>0.5</v>
      </c>
      <c r="J9" s="197"/>
      <c r="K9" s="63"/>
      <c r="L9" s="40"/>
      <c r="M9" s="51" t="str">
        <f>IF($S$38=TRUE,"L22","")</f>
        <v/>
      </c>
      <c r="N9" s="37"/>
      <c r="O9" s="64"/>
      <c r="P9" s="37"/>
      <c r="Q9" s="65" t="str">
        <f>IF($S$38=TRUE,"W13","")</f>
        <v/>
      </c>
      <c r="R9" s="37"/>
      <c r="S9" s="66">
        <f>IF($S$37=TRUE,D32+1,"")</f>
        <v>13</v>
      </c>
    </row>
    <row r="10" spans="1:19" ht="35.4" customHeight="1" thickBot="1" x14ac:dyDescent="0.35">
      <c r="B10" s="43">
        <f>IF($S$37=TRUE,B6+1,"")</f>
        <v>2</v>
      </c>
      <c r="C10" s="67"/>
      <c r="D10" s="68"/>
      <c r="E10" s="39"/>
      <c r="F10" s="41"/>
      <c r="G10" s="63"/>
      <c r="H10" s="41"/>
      <c r="K10" s="63"/>
      <c r="L10" s="40"/>
      <c r="M10" s="69"/>
      <c r="N10" s="46"/>
      <c r="O10" s="70"/>
      <c r="P10" s="37"/>
      <c r="Q10" s="71">
        <f>IF($S$37=TRUE,S32+1,"")</f>
        <v>17</v>
      </c>
      <c r="R10" s="72"/>
      <c r="S10" s="57"/>
    </row>
    <row r="11" spans="1:19" ht="35.4" customHeight="1" thickBot="1" x14ac:dyDescent="0.35">
      <c r="A11" s="49" t="str">
        <f>IF($S$38=TRUE,9,"")</f>
        <v/>
      </c>
      <c r="B11" s="73"/>
      <c r="C11" s="74"/>
      <c r="D11" s="51" t="str">
        <f>IF($S$38=TRUE,"W2","")</f>
        <v/>
      </c>
      <c r="E11" s="75"/>
      <c r="G11" s="63"/>
      <c r="H11" s="41"/>
      <c r="I11" s="198">
        <f>IF($S$37=TRUE,M27+1,"")</f>
        <v>27</v>
      </c>
      <c r="J11" s="198"/>
      <c r="K11" s="64"/>
      <c r="L11" s="40"/>
      <c r="M11" s="71">
        <f>IF($S$37=TRUE,O29+1,"")</f>
        <v>25</v>
      </c>
      <c r="N11" s="37"/>
      <c r="O11" s="65" t="str">
        <f>IF($S$38=TRUE,"W17","")</f>
        <v/>
      </c>
      <c r="P11" s="37"/>
      <c r="Q11" s="37"/>
      <c r="R11" s="37"/>
      <c r="S11" s="51" t="str">
        <f>IF($S$38=TRUE,"L2","")</f>
        <v/>
      </c>
    </row>
    <row r="12" spans="1:19" ht="35.4" customHeight="1" thickBot="1" x14ac:dyDescent="0.35">
      <c r="A12" s="49"/>
      <c r="B12" s="40"/>
      <c r="C12" s="53"/>
      <c r="D12" s="40"/>
      <c r="E12" s="75"/>
      <c r="F12" s="43">
        <f>IF($S$37=TRUE,Q33+1,"")</f>
        <v>21</v>
      </c>
      <c r="G12" s="63"/>
      <c r="H12" s="50"/>
      <c r="I12" s="76"/>
      <c r="J12" s="77"/>
      <c r="K12" s="70"/>
      <c r="L12" s="40"/>
      <c r="M12" s="78"/>
      <c r="N12" s="37"/>
      <c r="O12" s="64"/>
      <c r="P12" s="79"/>
      <c r="Q12" s="50"/>
      <c r="R12" s="37"/>
      <c r="S12" s="37"/>
    </row>
    <row r="13" spans="1:19" ht="35.4" customHeight="1" thickBot="1" x14ac:dyDescent="0.35">
      <c r="A13" s="49" t="str">
        <f>IF($S$38=TRUE,5,"")</f>
        <v/>
      </c>
      <c r="B13" s="38"/>
      <c r="C13" s="80"/>
      <c r="D13" s="40"/>
      <c r="E13" s="75"/>
      <c r="G13" s="63"/>
      <c r="H13" s="51" t="str">
        <f>IF($S$38=TRUE,"W21","")</f>
        <v/>
      </c>
      <c r="I13" s="37"/>
      <c r="J13" s="42"/>
      <c r="K13" s="65" t="str">
        <f>IF($S$38=TRUE,"W25","")</f>
        <v/>
      </c>
      <c r="L13" s="40"/>
      <c r="M13" s="78"/>
      <c r="N13" s="37"/>
      <c r="O13" s="66">
        <f>IF($S$37=TRUE,F28+1,"")</f>
        <v>23</v>
      </c>
      <c r="P13" s="37"/>
      <c r="Q13" s="51" t="str">
        <f>IF($S$38=TRUE,"L12","")</f>
        <v/>
      </c>
    </row>
    <row r="14" spans="1:19" ht="35.4" customHeight="1" thickBot="1" x14ac:dyDescent="0.35">
      <c r="B14" s="43">
        <f>IF($S$37=TRUE,B10+1,"")</f>
        <v>3</v>
      </c>
      <c r="C14" s="67"/>
      <c r="D14" s="81"/>
      <c r="E14" s="77"/>
      <c r="F14" s="82"/>
      <c r="G14" s="64"/>
      <c r="I14" s="37"/>
      <c r="J14" s="40"/>
      <c r="K14" s="64"/>
      <c r="L14" s="77"/>
      <c r="M14" s="70"/>
      <c r="N14" s="37"/>
      <c r="O14" s="37"/>
      <c r="P14" s="37"/>
      <c r="Q14" s="37"/>
      <c r="R14" s="46"/>
      <c r="S14" s="57"/>
    </row>
    <row r="15" spans="1:19" ht="35.4" customHeight="1" thickBot="1" x14ac:dyDescent="0.35">
      <c r="A15" s="49" t="str">
        <f>IF($S$38=TRUE,12,"")</f>
        <v/>
      </c>
      <c r="B15" s="83"/>
      <c r="C15" s="74"/>
      <c r="D15" s="51" t="str">
        <f>IF($S$38=TRUE,"W3","")</f>
        <v/>
      </c>
      <c r="E15" s="84"/>
      <c r="F15" s="41"/>
      <c r="G15" s="63"/>
      <c r="H15" s="41"/>
      <c r="I15" s="85"/>
      <c r="J15" s="41"/>
      <c r="K15" s="37"/>
      <c r="L15" s="40"/>
      <c r="M15" s="65" t="str">
        <f>IF($S$38=TRUE,"W23","")</f>
        <v/>
      </c>
      <c r="N15" s="37"/>
      <c r="O15" s="37"/>
      <c r="P15" s="46"/>
      <c r="Q15" s="59"/>
      <c r="S15" s="51" t="str">
        <f>IF($S$38=TRUE,"L3","")</f>
        <v/>
      </c>
    </row>
    <row r="16" spans="1:19" ht="35.4" customHeight="1" thickBot="1" x14ac:dyDescent="0.35">
      <c r="A16" s="49"/>
      <c r="B16" s="41"/>
      <c r="C16" s="53"/>
      <c r="D16" s="43">
        <f>IF($S$37=TRUE,D8+1,"")</f>
        <v>10</v>
      </c>
      <c r="E16" s="52"/>
      <c r="F16" s="81"/>
      <c r="G16" s="86"/>
      <c r="H16" s="41"/>
      <c r="I16" s="85"/>
      <c r="J16" s="41"/>
      <c r="K16" s="37"/>
      <c r="L16" s="40"/>
      <c r="M16" s="78"/>
      <c r="N16" s="37"/>
      <c r="O16" s="64"/>
      <c r="P16" s="37"/>
      <c r="Q16" s="65" t="str">
        <f>IF($S$38=TRUE,"W14","")</f>
        <v/>
      </c>
      <c r="R16" s="37"/>
      <c r="S16" s="66">
        <f>IF($S$37=TRUE,S9+1,"")</f>
        <v>14</v>
      </c>
    </row>
    <row r="17" spans="1:19" ht="35.4" customHeight="1" thickBot="1" x14ac:dyDescent="0.35">
      <c r="A17" s="49" t="str">
        <f>IF($S$38=TRUE,4,"")</f>
        <v/>
      </c>
      <c r="B17" s="87"/>
      <c r="C17" s="61"/>
      <c r="D17" s="56"/>
      <c r="E17" s="54"/>
      <c r="F17" s="51" t="str">
        <f>IF($S$38=TRUE,"W10","")</f>
        <v/>
      </c>
      <c r="G17" s="47"/>
      <c r="I17" s="88" t="s">
        <v>45</v>
      </c>
      <c r="J17" s="115" t="s">
        <v>44</v>
      </c>
      <c r="M17" s="64"/>
      <c r="N17" s="72"/>
      <c r="O17" s="70"/>
      <c r="P17" s="37"/>
      <c r="Q17" s="71">
        <f>IF($S$37=TRUE,Q10+1,"")</f>
        <v>18</v>
      </c>
      <c r="R17" s="72"/>
      <c r="S17" s="57"/>
    </row>
    <row r="18" spans="1:19" ht="35.4" customHeight="1" thickBot="1" x14ac:dyDescent="0.35">
      <c r="B18" s="43">
        <f>IF($S$37=TRUE,B14+1,"")</f>
        <v>4</v>
      </c>
      <c r="C18" s="67"/>
      <c r="D18" s="50"/>
      <c r="E18" s="86"/>
      <c r="F18" s="41"/>
      <c r="G18" s="89"/>
      <c r="H18" s="50"/>
      <c r="I18" s="76"/>
      <c r="J18" s="111"/>
      <c r="K18" s="57"/>
      <c r="L18" s="90"/>
      <c r="M18" s="69"/>
      <c r="N18" s="37"/>
      <c r="O18" s="65" t="str">
        <f>IF($S$38=TRUE,"W18","")</f>
        <v/>
      </c>
      <c r="P18" s="37"/>
      <c r="Q18" s="37"/>
      <c r="R18" s="37"/>
      <c r="S18" s="51" t="str">
        <f>IF($S$38=TRUE,"L4","")</f>
        <v/>
      </c>
    </row>
    <row r="19" spans="1:19" ht="35.4" customHeight="1" thickBot="1" x14ac:dyDescent="0.35">
      <c r="A19" s="49" t="str">
        <f>IF($S$38=TRUE,13,"")</f>
        <v/>
      </c>
      <c r="B19" s="91"/>
      <c r="C19" s="74"/>
      <c r="D19" s="51" t="str">
        <f>IF($S$38=TRUE,"W4","")</f>
        <v/>
      </c>
      <c r="E19" s="92"/>
      <c r="F19" s="40"/>
      <c r="G19" s="47"/>
      <c r="H19" s="51" t="str">
        <f>IF($S$38=TRUE,"W27","")</f>
        <v/>
      </c>
      <c r="I19" s="110"/>
      <c r="J19" s="112"/>
      <c r="K19" s="51" t="str">
        <f>IF($S$38=TRUE,"L27","")</f>
        <v/>
      </c>
      <c r="N19" s="37"/>
      <c r="O19" s="64"/>
      <c r="P19" s="77"/>
      <c r="Q19" s="57"/>
      <c r="R19" s="37"/>
      <c r="S19" s="37"/>
    </row>
    <row r="20" spans="1:19" ht="35.4" customHeight="1" x14ac:dyDescent="0.3">
      <c r="A20" s="49"/>
      <c r="B20" s="40"/>
      <c r="C20" s="53"/>
      <c r="D20" s="40"/>
      <c r="E20" s="75"/>
      <c r="F20" s="40"/>
      <c r="G20" s="47"/>
      <c r="H20" s="43">
        <f>IF($S$37=TRUE,K20+1,"")</f>
        <v>30</v>
      </c>
      <c r="I20" s="85"/>
      <c r="J20" s="112"/>
      <c r="K20" s="66">
        <f>IF($S$37=TRUE,I26+1,"")</f>
        <v>29</v>
      </c>
      <c r="Q20" s="51" t="str">
        <f>IF($S$38=TRUE,"L11","")</f>
        <v/>
      </c>
    </row>
    <row r="21" spans="1:19" ht="35.4" customHeight="1" thickBot="1" x14ac:dyDescent="0.35">
      <c r="A21" s="29" t="str">
        <f>IF($S$38=TRUE,3,"")</f>
        <v/>
      </c>
      <c r="B21" s="93"/>
      <c r="C21" s="80"/>
      <c r="F21" s="40"/>
      <c r="G21" s="47"/>
      <c r="H21" s="43"/>
      <c r="I21" s="85"/>
      <c r="J21" s="113"/>
      <c r="K21" s="69"/>
    </row>
    <row r="22" spans="1:19" ht="35.4" customHeight="1" thickBot="1" x14ac:dyDescent="0.35">
      <c r="A22" s="49"/>
      <c r="B22" s="43">
        <f>IF($S$37=TRUE,B18+1,"")</f>
        <v>5</v>
      </c>
      <c r="C22" s="67"/>
      <c r="D22" s="50"/>
      <c r="E22" s="55"/>
      <c r="F22" s="94"/>
      <c r="G22" s="89"/>
      <c r="H22" s="50"/>
      <c r="I22" s="77"/>
      <c r="J22" s="114"/>
      <c r="K22" s="57"/>
      <c r="L22" s="90"/>
      <c r="N22" s="37"/>
      <c r="O22" s="37"/>
      <c r="P22" s="37"/>
      <c r="Q22" s="37"/>
    </row>
    <row r="23" spans="1:19" ht="35.4" customHeight="1" thickBot="1" x14ac:dyDescent="0.35">
      <c r="A23" s="49" t="str">
        <f>IF($S$38=TRUE,14,"")</f>
        <v/>
      </c>
      <c r="B23" s="95"/>
      <c r="C23" s="74"/>
      <c r="D23" s="51" t="str">
        <f>IF($S$38=TRUE,"W5","")</f>
        <v/>
      </c>
      <c r="E23" s="96"/>
      <c r="F23" s="33"/>
      <c r="H23" s="51" t="str">
        <f>IF($S$38=TRUE,"W28","")</f>
        <v/>
      </c>
      <c r="I23" s="85"/>
      <c r="J23" s="112"/>
      <c r="K23" s="51" t="str">
        <f>IF($S$38=TRUE,"L28","")</f>
        <v/>
      </c>
      <c r="L23" s="42"/>
      <c r="M23" s="69"/>
      <c r="N23" s="37"/>
      <c r="O23" s="37"/>
      <c r="P23" s="37"/>
      <c r="Q23" s="37"/>
      <c r="R23" s="46"/>
      <c r="S23" s="57"/>
    </row>
    <row r="24" spans="1:19" ht="35.4" customHeight="1" thickBot="1" x14ac:dyDescent="0.35">
      <c r="A24" s="49"/>
      <c r="B24" s="41"/>
      <c r="C24" s="53"/>
      <c r="D24" s="43">
        <f>IF($S$37=TRUE,D16+1,"")</f>
        <v>11</v>
      </c>
      <c r="E24" s="54"/>
      <c r="F24" s="97"/>
      <c r="G24" s="55"/>
      <c r="H24" s="56"/>
      <c r="I24" s="85"/>
      <c r="J24" s="43"/>
      <c r="K24" s="85"/>
      <c r="L24" s="55"/>
      <c r="M24" s="57"/>
      <c r="N24" s="37"/>
      <c r="O24" s="37"/>
      <c r="P24" s="46"/>
      <c r="Q24" s="59"/>
      <c r="S24" s="51" t="str">
        <f>IF($S$38=TRUE,"L5","")</f>
        <v/>
      </c>
    </row>
    <row r="25" spans="1:19" ht="35.4" customHeight="1" thickBot="1" x14ac:dyDescent="0.35">
      <c r="A25" s="49" t="str">
        <f>IF($S$38=TRUE,6,"")</f>
        <v/>
      </c>
      <c r="B25" s="98"/>
      <c r="C25" s="61"/>
      <c r="D25" s="56"/>
      <c r="E25" s="54"/>
      <c r="F25" s="51" t="str">
        <f>IF($S$38=TRUE,"W11","")</f>
        <v/>
      </c>
      <c r="G25" s="62"/>
      <c r="H25" s="41"/>
      <c r="I25" s="197">
        <v>0.5</v>
      </c>
      <c r="J25" s="197"/>
      <c r="K25" s="63"/>
      <c r="L25" s="40"/>
      <c r="M25" s="51" t="str">
        <f>IF($S$38=TRUE,"L21","")</f>
        <v/>
      </c>
      <c r="N25" s="37"/>
      <c r="O25" s="64"/>
      <c r="P25" s="37"/>
      <c r="Q25" s="65" t="str">
        <f>IF($S$38=TRUE,"W15","")</f>
        <v/>
      </c>
      <c r="R25" s="37"/>
      <c r="S25" s="66">
        <f>IF($S$37=TRUE,S16+1,"")</f>
        <v>15</v>
      </c>
    </row>
    <row r="26" spans="1:19" ht="35.4" customHeight="1" thickBot="1" x14ac:dyDescent="0.35">
      <c r="B26" s="43">
        <f>IF($S$37=TRUE,B22+1,"")</f>
        <v>6</v>
      </c>
      <c r="C26" s="67"/>
      <c r="D26" s="81"/>
      <c r="E26" s="86"/>
      <c r="G26" s="64"/>
      <c r="I26" s="198">
        <f>IF($S$37=TRUE,I11+1,"")</f>
        <v>28</v>
      </c>
      <c r="J26" s="198"/>
      <c r="K26" s="62"/>
      <c r="L26" s="40"/>
      <c r="M26" s="99"/>
      <c r="N26" s="100"/>
      <c r="O26" s="70"/>
      <c r="P26" s="37"/>
      <c r="Q26" s="71">
        <f>IF($S$37=TRUE,Q17+1,"")</f>
        <v>19</v>
      </c>
      <c r="R26" s="72"/>
      <c r="S26" s="57"/>
    </row>
    <row r="27" spans="1:19" ht="35.4" customHeight="1" thickBot="1" x14ac:dyDescent="0.35">
      <c r="A27" s="49" t="str">
        <f>IF($S$38=TRUE,11,"")</f>
        <v/>
      </c>
      <c r="B27" s="60"/>
      <c r="C27" s="74"/>
      <c r="D27" s="51" t="str">
        <f>IF($S$38=TRUE,"W6","")</f>
        <v/>
      </c>
      <c r="E27" s="92"/>
      <c r="F27" s="40"/>
      <c r="G27" s="64"/>
      <c r="H27" s="50"/>
      <c r="I27" s="101"/>
      <c r="J27" s="77"/>
      <c r="K27" s="70"/>
      <c r="L27" s="40"/>
      <c r="M27" s="71">
        <f>IF($S$37=TRUE,M11+1,"")</f>
        <v>26</v>
      </c>
      <c r="N27" s="37"/>
      <c r="O27" s="65" t="str">
        <f>IF($S$38=TRUE,"W19","")</f>
        <v/>
      </c>
      <c r="P27" s="37"/>
      <c r="Q27" s="37"/>
      <c r="R27" s="37"/>
      <c r="S27" s="51" t="str">
        <f>IF($S$38=TRUE,"L6","")</f>
        <v/>
      </c>
    </row>
    <row r="28" spans="1:19" ht="35.4" customHeight="1" thickBot="1" x14ac:dyDescent="0.35">
      <c r="A28" s="49"/>
      <c r="B28" s="41"/>
      <c r="C28" s="53"/>
      <c r="D28" s="40"/>
      <c r="E28" s="75"/>
      <c r="F28" s="43">
        <f>IF($S$37=TRUE,F12+1,"")</f>
        <v>22</v>
      </c>
      <c r="G28" s="63"/>
      <c r="H28" s="51" t="str">
        <f>IF($S$38=TRUE,"W22","")</f>
        <v/>
      </c>
      <c r="J28" s="42"/>
      <c r="K28" s="65" t="str">
        <f>IF($S$38=TRUE,"W26","")</f>
        <v/>
      </c>
      <c r="L28" s="40"/>
      <c r="M28" s="78"/>
      <c r="N28" s="37"/>
      <c r="O28" s="64"/>
      <c r="P28" s="77"/>
      <c r="Q28" s="57"/>
      <c r="R28" s="37"/>
      <c r="S28" s="37"/>
    </row>
    <row r="29" spans="1:19" ht="35.4" customHeight="1" thickBot="1" x14ac:dyDescent="0.35">
      <c r="A29" s="49" t="str">
        <f>IF($S$38=TRUE,7,"")</f>
        <v/>
      </c>
      <c r="B29" s="83"/>
      <c r="C29" s="80"/>
      <c r="D29" s="40"/>
      <c r="E29" s="75"/>
      <c r="F29" s="40"/>
      <c r="G29" s="63"/>
      <c r="H29" s="41"/>
      <c r="I29" s="48"/>
      <c r="J29" s="42"/>
      <c r="K29" s="63"/>
      <c r="L29" s="79"/>
      <c r="M29" s="59"/>
      <c r="N29" s="37"/>
      <c r="O29" s="66">
        <f>IF($S$37=TRUE,O13+1,"")</f>
        <v>24</v>
      </c>
      <c r="P29" s="37"/>
      <c r="Q29" s="51" t="str">
        <f>IF($S$38=TRUE,"L10","")</f>
        <v/>
      </c>
    </row>
    <row r="30" spans="1:19" ht="35.4" customHeight="1" thickBot="1" x14ac:dyDescent="0.35">
      <c r="B30" s="43">
        <f>IF($S$37=TRUE,B26+1,"")</f>
        <v>7</v>
      </c>
      <c r="C30" s="67"/>
      <c r="D30" s="81"/>
      <c r="E30" s="55"/>
      <c r="F30" s="56"/>
      <c r="G30" s="63"/>
      <c r="H30" s="41"/>
      <c r="I30" s="102"/>
      <c r="J30" s="40"/>
      <c r="K30" s="103"/>
      <c r="L30" s="40"/>
      <c r="M30" s="65" t="str">
        <f>IF($S$38=TRUE,"W24","")</f>
        <v/>
      </c>
      <c r="N30" s="37"/>
      <c r="O30" s="37"/>
      <c r="P30" s="37"/>
      <c r="Q30" s="37"/>
      <c r="R30" s="46"/>
      <c r="S30" s="57"/>
    </row>
    <row r="31" spans="1:19" ht="35.4" customHeight="1" thickBot="1" x14ac:dyDescent="0.35">
      <c r="A31" s="49" t="str">
        <f>IF($S$38=TRUE,10,"")</f>
        <v/>
      </c>
      <c r="B31" s="38"/>
      <c r="C31" s="74"/>
      <c r="D31" s="51" t="str">
        <f>IF($S$38=TRUE,"W7","")</f>
        <v/>
      </c>
      <c r="E31" s="54"/>
      <c r="F31" s="41"/>
      <c r="G31" s="63"/>
      <c r="H31" s="41"/>
      <c r="I31" s="48"/>
      <c r="J31" s="42"/>
      <c r="K31" s="37"/>
      <c r="L31" s="42"/>
      <c r="M31" s="78"/>
      <c r="N31" s="37"/>
      <c r="O31" s="37"/>
      <c r="P31" s="55"/>
      <c r="Q31" s="70"/>
      <c r="R31" s="37"/>
      <c r="S31" s="51" t="str">
        <f>IF($S$38=TRUE,"L7","")</f>
        <v/>
      </c>
    </row>
    <row r="32" spans="1:19" ht="35.4" customHeight="1" thickBot="1" x14ac:dyDescent="0.35">
      <c r="A32" s="49"/>
      <c r="B32" s="41"/>
      <c r="C32" s="53"/>
      <c r="D32" s="43">
        <f>IF($S$37=TRUE,D24+1,"")</f>
        <v>12</v>
      </c>
      <c r="F32" s="104"/>
      <c r="G32" s="86"/>
      <c r="H32" s="41"/>
      <c r="K32" s="37"/>
      <c r="L32" s="42"/>
      <c r="M32" s="78"/>
      <c r="N32" s="37"/>
      <c r="O32" s="64"/>
      <c r="P32" s="37"/>
      <c r="Q32" s="65" t="str">
        <f>IF($S$38=TRUE,"W16","")</f>
        <v/>
      </c>
      <c r="S32" s="66">
        <f>IF($S$37=TRUE,S25+1,"")</f>
        <v>16</v>
      </c>
    </row>
    <row r="33" spans="1:19" ht="35.4" customHeight="1" thickBot="1" x14ac:dyDescent="0.35">
      <c r="A33" s="49" t="str">
        <f>IF($S$38=TRUE,2,"")</f>
        <v/>
      </c>
      <c r="B33" s="91"/>
      <c r="C33" s="61"/>
      <c r="D33" s="56"/>
      <c r="E33" s="54"/>
      <c r="F33" s="51" t="str">
        <f>IF($S$38=TRUE,"W12","")</f>
        <v/>
      </c>
      <c r="G33" s="47"/>
      <c r="H33" s="41"/>
      <c r="L33" s="42"/>
      <c r="M33" s="78"/>
      <c r="N33" s="105"/>
      <c r="O33" s="70"/>
      <c r="P33" s="37"/>
      <c r="Q33" s="71">
        <f>IF($S$37=TRUE,Q26+1,"")</f>
        <v>20</v>
      </c>
      <c r="R33" s="72"/>
      <c r="S33" s="57" t="str">
        <f>'[1]Протокол змагань'!E21</f>
        <v>-</v>
      </c>
    </row>
    <row r="34" spans="1:19" ht="35.4" customHeight="1" thickBot="1" x14ac:dyDescent="0.35">
      <c r="A34" s="49"/>
      <c r="B34" s="43">
        <f>IF($S$37=TRUE,B30+1,"")</f>
        <v>8</v>
      </c>
      <c r="C34" s="67"/>
      <c r="D34" s="50"/>
      <c r="E34" s="86"/>
      <c r="F34" s="41"/>
      <c r="G34" s="47"/>
      <c r="L34" s="42"/>
      <c r="M34" s="37"/>
      <c r="N34" s="37"/>
      <c r="O34" s="65" t="str">
        <f>IF($S$38=TRUE,"W20","")</f>
        <v/>
      </c>
      <c r="P34" s="37"/>
      <c r="Q34" s="37"/>
      <c r="S34" s="51" t="str">
        <f>IF($S$38=TRUE,"L8","")</f>
        <v/>
      </c>
    </row>
    <row r="35" spans="1:19" ht="35.4" customHeight="1" thickBot="1" x14ac:dyDescent="0.35">
      <c r="A35" s="49" t="str">
        <f>IF($S$38=TRUE,15,"")</f>
        <v/>
      </c>
      <c r="B35" s="87"/>
      <c r="C35" s="74"/>
      <c r="D35" s="51" t="str">
        <f>IF($S$38=TRUE,"W8","")</f>
        <v/>
      </c>
      <c r="E35" s="106"/>
      <c r="F35" s="41"/>
      <c r="G35" s="47"/>
      <c r="L35" s="42"/>
      <c r="M35" s="37"/>
      <c r="N35" s="37"/>
      <c r="O35" s="64"/>
      <c r="P35" s="77"/>
      <c r="Q35" s="57"/>
      <c r="R35" s="37"/>
      <c r="S35" s="37"/>
    </row>
    <row r="36" spans="1:19" x14ac:dyDescent="0.3">
      <c r="A36" s="49"/>
      <c r="B36" s="41"/>
      <c r="C36" s="53"/>
      <c r="D36" s="40"/>
      <c r="G36" s="159"/>
      <c r="H36" s="159" t="s">
        <v>4</v>
      </c>
      <c r="I36" s="47"/>
      <c r="J36" s="32"/>
      <c r="L36" s="106"/>
      <c r="P36" s="37"/>
      <c r="Q36" s="51" t="str">
        <f>IF($S$38=TRUE,"L9","")</f>
        <v/>
      </c>
      <c r="R36" s="37"/>
      <c r="S36" s="160"/>
    </row>
    <row r="37" spans="1:19" x14ac:dyDescent="0.3">
      <c r="A37" s="107"/>
      <c r="B37" s="41"/>
      <c r="C37" s="53"/>
      <c r="D37" s="33"/>
      <c r="G37" s="159"/>
      <c r="H37" s="159" t="s">
        <v>5</v>
      </c>
      <c r="I37" s="47"/>
      <c r="J37" s="41"/>
      <c r="L37" s="41"/>
      <c r="M37" s="48"/>
      <c r="S37" s="161" t="b">
        <v>1</v>
      </c>
    </row>
    <row r="38" spans="1:19" s="181" customFormat="1" x14ac:dyDescent="0.3">
      <c r="A38" s="178" t="s">
        <v>43</v>
      </c>
      <c r="B38" s="178"/>
      <c r="C38" s="178"/>
      <c r="D38" s="178"/>
      <c r="E38" s="179" t="s">
        <v>69</v>
      </c>
      <c r="F38" s="178"/>
      <c r="G38" s="180"/>
      <c r="K38" s="180" t="s">
        <v>47</v>
      </c>
      <c r="L38" s="178"/>
      <c r="O38" s="179" t="s">
        <v>183</v>
      </c>
      <c r="P38" s="178"/>
    </row>
    <row r="39" spans="1:19" x14ac:dyDescent="0.3">
      <c r="A39" s="107"/>
      <c r="B39" s="41"/>
      <c r="H39" s="41"/>
      <c r="I39" s="106"/>
      <c r="J39" s="41"/>
      <c r="K39" s="48"/>
      <c r="L39" s="41"/>
      <c r="M39" s="47"/>
      <c r="O39" s="47"/>
    </row>
    <row r="40" spans="1:19" x14ac:dyDescent="0.3">
      <c r="C40" s="109"/>
      <c r="D40" s="108"/>
      <c r="E40" s="109"/>
      <c r="H40" s="41"/>
      <c r="I40" s="47"/>
      <c r="J40" s="41"/>
      <c r="L40" s="41"/>
      <c r="M40" s="182" t="s">
        <v>196</v>
      </c>
      <c r="N40" s="182"/>
      <c r="O40" s="182" t="s">
        <v>197</v>
      </c>
      <c r="P40" s="182"/>
      <c r="Q40" s="182" t="s">
        <v>198</v>
      </c>
      <c r="R40" s="182"/>
      <c r="S40" s="182" t="s">
        <v>199</v>
      </c>
    </row>
  </sheetData>
  <mergeCells count="6">
    <mergeCell ref="A1:R1"/>
    <mergeCell ref="I9:J9"/>
    <mergeCell ref="I11:J11"/>
    <mergeCell ref="I26:J26"/>
    <mergeCell ref="I25:J25"/>
    <mergeCell ref="H5:K5"/>
  </mergeCells>
  <phoneticPr fontId="15" type="noConversion"/>
  <printOptions horizontalCentered="1" verticalCentered="1"/>
  <pageMargins left="0.19685039370078741" right="0.15748031496062992" top="0.22" bottom="0.19685039370078741" header="0.22" footer="0.23622047244094491"/>
  <pageSetup paperSize="8" scale="4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print="0" autoFill="0" autoLine="0" autoPict="0">
                <anchor moveWithCells="1">
                  <from>
                    <xdr:col>18</xdr:col>
                    <xdr:colOff>7620</xdr:colOff>
                    <xdr:row>37</xdr:row>
                    <xdr:rowOff>45720</xdr:rowOff>
                  </from>
                  <to>
                    <xdr:col>18</xdr:col>
                    <xdr:colOff>1303020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print="0" autoFill="0" autoLine="0" autoPict="0">
                <anchor moveWithCells="1">
                  <from>
                    <xdr:col>18</xdr:col>
                    <xdr:colOff>7620</xdr:colOff>
                    <xdr:row>37</xdr:row>
                    <xdr:rowOff>213360</xdr:rowOff>
                  </from>
                  <to>
                    <xdr:col>18</xdr:col>
                    <xdr:colOff>1325880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фінал</vt:lpstr>
      <vt:lpstr>групи учасників</vt:lpstr>
      <vt:lpstr>команди</vt:lpstr>
      <vt:lpstr>Список уч.</vt:lpstr>
      <vt:lpstr>сітка 16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Слава</cp:lastModifiedBy>
  <cp:lastPrinted>2022-10-18T13:55:04Z</cp:lastPrinted>
  <dcterms:created xsi:type="dcterms:W3CDTF">2016-05-20T11:06:26Z</dcterms:created>
  <dcterms:modified xsi:type="dcterms:W3CDTF">2023-11-20T20:03:53Z</dcterms:modified>
</cp:coreProperties>
</file>