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41" activeTab="0"/>
  </bookViews>
  <sheets>
    <sheet name="Командний протокол" sheetId="1" r:id="rId1"/>
    <sheet name="Сітка змагань" sheetId="2" r:id="rId2"/>
    <sheet name="Протокол змагань" sheetId="3" r:id="rId3"/>
    <sheet name="список учасників" sheetId="4" r:id="rId4"/>
  </sheets>
  <definedNames>
    <definedName name="valuevx">42.314159</definedName>
    <definedName name="_xlnm.Print_Area" localSheetId="1">'Сітка змагань'!$A$1:$M$41</definedName>
  </definedNames>
  <calcPr fullCalcOnLoad="1"/>
</workbook>
</file>

<file path=xl/sharedStrings.xml><?xml version="1.0" encoding="utf-8"?>
<sst xmlns="http://schemas.openxmlformats.org/spreadsheetml/2006/main" count="625" uniqueCount="341">
  <si>
    <t>Навчальний корпус №9, ігрова зала</t>
  </si>
  <si>
    <t xml:space="preserve">Протокол командної першості </t>
  </si>
  <si>
    <t>Команда (ННІ, факультет)</t>
  </si>
  <si>
    <t xml:space="preserve">Місце </t>
  </si>
  <si>
    <t>Головний суддя</t>
  </si>
  <si>
    <t>Головний секретар</t>
  </si>
  <si>
    <t>1 тур</t>
  </si>
  <si>
    <t>Сітка змагань</t>
  </si>
  <si>
    <t>2 тур</t>
  </si>
  <si>
    <t>3 тур</t>
  </si>
  <si>
    <t>4 тур</t>
  </si>
  <si>
    <t>5 тур</t>
  </si>
  <si>
    <t>Фінал</t>
  </si>
  <si>
    <t xml:space="preserve">W-переможець </t>
  </si>
  <si>
    <t xml:space="preserve">L-переможений </t>
  </si>
  <si>
    <t>Розклад та результати ігор</t>
  </si>
  <si>
    <t>Команда 1</t>
  </si>
  <si>
    <t>Команда 2</t>
  </si>
  <si>
    <t>Результат</t>
  </si>
  <si>
    <t>W1</t>
  </si>
  <si>
    <t>W2</t>
  </si>
  <si>
    <t>W3</t>
  </si>
  <si>
    <t>W4</t>
  </si>
  <si>
    <t>W5</t>
  </si>
  <si>
    <t>W6</t>
  </si>
  <si>
    <t>W7</t>
  </si>
  <si>
    <t>W8</t>
  </si>
  <si>
    <t>L1</t>
  </si>
  <si>
    <t>L2</t>
  </si>
  <si>
    <t>L3</t>
  </si>
  <si>
    <t>L4</t>
  </si>
  <si>
    <t>L5</t>
  </si>
  <si>
    <t>L6</t>
  </si>
  <si>
    <t>L7</t>
  </si>
  <si>
    <t>L8</t>
  </si>
  <si>
    <t>W13</t>
  </si>
  <si>
    <t>L12</t>
  </si>
  <si>
    <t>W14</t>
  </si>
  <si>
    <t>L11</t>
  </si>
  <si>
    <t>W15</t>
  </si>
  <si>
    <t>L10</t>
  </si>
  <si>
    <t>W16</t>
  </si>
  <si>
    <t>L9</t>
  </si>
  <si>
    <t>W9</t>
  </si>
  <si>
    <t>W10</t>
  </si>
  <si>
    <t>W11</t>
  </si>
  <si>
    <t>W12</t>
  </si>
  <si>
    <t>W17</t>
  </si>
  <si>
    <t>W18</t>
  </si>
  <si>
    <t>W19</t>
  </si>
  <si>
    <t>W20</t>
  </si>
  <si>
    <t>L22</t>
  </si>
  <si>
    <t>W23</t>
  </si>
  <si>
    <t>L21</t>
  </si>
  <si>
    <t>W24</t>
  </si>
  <si>
    <t>W21</t>
  </si>
  <si>
    <t>W25</t>
  </si>
  <si>
    <t>W22</t>
  </si>
  <si>
    <t>W26</t>
  </si>
  <si>
    <t>L27</t>
  </si>
  <si>
    <t>L28</t>
  </si>
  <si>
    <t>W27</t>
  </si>
  <si>
    <t>W28</t>
  </si>
  <si>
    <t xml:space="preserve">L - переможений </t>
  </si>
  <si>
    <t>Горвний секретар</t>
  </si>
  <si>
    <t xml:space="preserve">Волейбол </t>
  </si>
  <si>
    <t>Волейбол</t>
  </si>
  <si>
    <t>ННІ лісового і  садово-паркового  господарства </t>
  </si>
  <si>
    <t>ЛСПГ</t>
  </si>
  <si>
    <t>ННІ енергетики, автоматики і енергозбереження</t>
  </si>
  <si>
    <t>ЕАЕ</t>
  </si>
  <si>
    <t>Механіко-технологічний факультет</t>
  </si>
  <si>
    <t>МТ</t>
  </si>
  <si>
    <t>Факультет аграрного  менеджменту</t>
  </si>
  <si>
    <t>АМ</t>
  </si>
  <si>
    <t>Факультет ветеринарної медицини</t>
  </si>
  <si>
    <t>Вет.</t>
  </si>
  <si>
    <t>Факультет інформаційних технологій</t>
  </si>
  <si>
    <t>ІТ</t>
  </si>
  <si>
    <t>Агробіологічний факультет</t>
  </si>
  <si>
    <t>Агро.</t>
  </si>
  <si>
    <t>Факультет конструювання та дизайну</t>
  </si>
  <si>
    <t>КД</t>
  </si>
  <si>
    <t>Економічний факультет</t>
  </si>
  <si>
    <t>Екон.</t>
  </si>
  <si>
    <t>Факультет тваринництва та водних біоресурсів</t>
  </si>
  <si>
    <t>ТВБ</t>
  </si>
  <si>
    <t>Факультет  землевпорядкування</t>
  </si>
  <si>
    <t>ЗВ</t>
  </si>
  <si>
    <t>Факультет захисту рослин, біотехнологій та екології</t>
  </si>
  <si>
    <t>ЗРБЕ</t>
  </si>
  <si>
    <t>Гуманітарно-педагогічний факультет</t>
  </si>
  <si>
    <t>ГП</t>
  </si>
  <si>
    <t>Юрид.</t>
  </si>
  <si>
    <t>Юридичкий факультет</t>
  </si>
  <si>
    <t>Вид спорту</t>
  </si>
  <si>
    <t>Місце ком.</t>
  </si>
  <si>
    <t xml:space="preserve"> - </t>
  </si>
  <si>
    <t>День</t>
  </si>
  <si>
    <t>№ з/п</t>
  </si>
  <si>
    <t>ХТУЯ</t>
  </si>
  <si>
    <t>Факультет харчових технологій та управління якістю продукції АПК</t>
  </si>
  <si>
    <t xml:space="preserve">Головний секретар: </t>
  </si>
  <si>
    <t>волейб.</t>
  </si>
  <si>
    <t xml:space="preserve"> + </t>
  </si>
  <si>
    <t>5-6 місця</t>
  </si>
  <si>
    <t>7-8 місця</t>
  </si>
  <si>
    <t>9-12 місця</t>
  </si>
  <si>
    <t>№ 
ф-ту</t>
  </si>
  <si>
    <t>М. Вишневський</t>
  </si>
  <si>
    <t>Скоро-
чення</t>
  </si>
  <si>
    <t>29-та спартакіада "Здоров'я" серед науково-педагогічних, наукових працівників і співробітників структурних підрозділів НУБіП України 2018-2019 навчального року</t>
  </si>
  <si>
    <t>Вівторок
23.04.19</t>
  </si>
  <si>
    <t>29-та спартакіада "Здоров'я" серед науково-педагогічних, наукових працівників і співробітників структурних підрозділів НУБіП України 
2018-2019 навчального року</t>
  </si>
  <si>
    <r>
      <t xml:space="preserve">№ </t>
    </r>
    <r>
      <rPr>
        <sz val="11"/>
        <rFont val="Arial"/>
        <family val="2"/>
      </rPr>
      <t>за жеребку-
ванням</t>
    </r>
  </si>
  <si>
    <t>Час
гри</t>
  </si>
  <si>
    <t>№ 
гри</t>
  </si>
  <si>
    <t xml:space="preserve"> за 1-2 місце</t>
  </si>
  <si>
    <t>за 3-4 місце</t>
  </si>
  <si>
    <t>Коман-
да</t>
  </si>
  <si>
    <t>Звання, посада, кафедра/підрозділ</t>
  </si>
  <si>
    <t>Головний суддя:                       М.Вишневський</t>
  </si>
  <si>
    <t>Збірна</t>
  </si>
  <si>
    <t>Жемойда Віталій Леонідович</t>
  </si>
  <si>
    <t>Доцент кафедри Генетики, селекції і насінництва</t>
  </si>
  <si>
    <t>Макарчук Олександир Сергійович</t>
  </si>
  <si>
    <t>Андрусик Юрій Юрійович</t>
  </si>
  <si>
    <t>Доцент кафедри Садівництва</t>
  </si>
  <si>
    <t>Коваленко Віталій Петрович</t>
  </si>
  <si>
    <t>Доцент кафедри Кормовиробництва, меліорації і метеорології</t>
  </si>
  <si>
    <t>Войцехівський Володимир Іванович</t>
  </si>
  <si>
    <t>Доцент кафедри Технології зберігання, переробки та стандартизації продукції рослинництва ім. проф. Б.В. Лесика</t>
  </si>
  <si>
    <t>Насіковський Володимир Анатолійович</t>
  </si>
  <si>
    <t>Савчинко Дмитро Анатолійович</t>
  </si>
  <si>
    <t>Доцент кафедри Аналітичної і біонеорганічної хімії та якості води</t>
  </si>
  <si>
    <t xml:space="preserve">Жила Роман Сергійович </t>
  </si>
  <si>
    <t xml:space="preserve">Старший викладач кафедри загальної хімії </t>
  </si>
  <si>
    <t>Федосій Іван Олексійович</t>
  </si>
  <si>
    <t>Зав. каф. Овочівництва та закритого грунту</t>
  </si>
  <si>
    <t>Остапчук Анатолій Дмитрович</t>
  </si>
  <si>
    <t>Декан ФАМ</t>
  </si>
  <si>
    <t>Гаврилюк Віталій Петрович</t>
  </si>
  <si>
    <t>Доцент кафедри економічної теорії</t>
  </si>
  <si>
    <t>Артиш Віктор Іванович</t>
  </si>
  <si>
    <t>Доцент кафедри адміністративного менеджменту та ЗЕД</t>
  </si>
  <si>
    <t>Кроп Павло Борисович</t>
  </si>
  <si>
    <t>Новак Олександр Володимирович</t>
  </si>
  <si>
    <t>Доцент кафедри менеджменту ім. Й.С. Завадського</t>
  </si>
  <si>
    <t>Кузьменко Сергій Володимирович</t>
  </si>
  <si>
    <t>Романчук Сергій Валентинович</t>
  </si>
  <si>
    <t>Заступник декана факультету аграрного менеджменту</t>
  </si>
  <si>
    <t>Файчук Олександр Михайлович</t>
  </si>
  <si>
    <t>Савчук Тарас Любомирович</t>
  </si>
  <si>
    <t>завідувач ННЛ «Центер клітиних технологій у ветеринарній медицині</t>
  </si>
  <si>
    <t>доцент кафедри фармакології та токсикології</t>
  </si>
  <si>
    <t>Іщенко Вадим Дмитрович</t>
  </si>
  <si>
    <t>Криворучко Дмитро Іванович</t>
  </si>
  <si>
    <t>доцент кафедри біохімії і фізіології тварин ім. акад. М.Ф. Гулого</t>
  </si>
  <si>
    <t>Костенко Віталій Михайлович</t>
  </si>
  <si>
    <t>завідувач кафедри терапії і клінічної діагностики</t>
  </si>
  <si>
    <t>Маринюк Микола Олександрович</t>
  </si>
  <si>
    <t>асистент кафедри терапії і клінічної діагностики</t>
  </si>
  <si>
    <t>Харкевич Юрій Олександрович</t>
  </si>
  <si>
    <t>Чворда Олександр Григорович</t>
  </si>
  <si>
    <t>ветеринарний лікар клініки продуктивних тварин ННВ Клінічний центр «Ветмедсервіс»</t>
  </si>
  <si>
    <t>Філіпенко Олександр Віталійович</t>
  </si>
  <si>
    <t>лікар-ординатор кафедри паразитології та тропічної ветеринарії</t>
  </si>
  <si>
    <t>доцент кафедри хірургії і патофізіології ім. акад. І.О. Поваженка</t>
  </si>
  <si>
    <t>Гончар Віталій Володимирович</t>
  </si>
  <si>
    <t>лаборант клініки продуктивних тварин ННВ Клінічний центр «Ветмедсервіс»</t>
  </si>
  <si>
    <t>Бокотько Роман Романович</t>
  </si>
  <si>
    <t>асистент кафедри хірургії і патофізіології ім. акад. І.О. Поваженка</t>
  </si>
  <si>
    <t>Бешун Олексій Анатолійович</t>
  </si>
  <si>
    <t>Доцент кафедри тракторів, автомобілів та біоенергосистем</t>
  </si>
  <si>
    <t>Курка Віталій Петрович</t>
  </si>
  <si>
    <t>Старший викладач кафедри тракторів, автомобілів та біоенергосистем</t>
  </si>
  <si>
    <t>Бондарєв Сергій Іванович</t>
  </si>
  <si>
    <t>Швець Роман Леонідович</t>
  </si>
  <si>
    <r>
      <t xml:space="preserve">Майстер виробничого навчання кафедри </t>
    </r>
    <r>
      <rPr>
        <sz val="12"/>
        <color indexed="8"/>
        <rFont val="Times New Roman"/>
        <family val="1"/>
      </rPr>
      <t>тракторів, автомобілів та біоенергосистем</t>
    </r>
  </si>
  <si>
    <t>Роговський Іван Леонідович</t>
  </si>
  <si>
    <t>Доцент кафедри технічного сервісу та інженерного менеджменту ім. М.П. Момотенка</t>
  </si>
  <si>
    <t>Росамаха Юрій Олександрович</t>
  </si>
  <si>
    <t>Асистент кафедри сільськогосподарських машин і системотехніки ім. акад. П.М. Василенка</t>
  </si>
  <si>
    <t>Кофто Дмитро Георгійович</t>
  </si>
  <si>
    <t>Ребенко Віктор Іванович</t>
  </si>
  <si>
    <t>Доцент кафедри механізації тваринництва</t>
  </si>
  <si>
    <r>
      <t>Доцент к</t>
    </r>
    <r>
      <rPr>
        <sz val="12"/>
        <color indexed="8"/>
        <rFont val="Times New Roman"/>
        <family val="1"/>
      </rPr>
      <t>афедри транспортних технологій та засобів у АПК</t>
    </r>
  </si>
  <si>
    <t>Дьомін Олександр Анатолійович</t>
  </si>
  <si>
    <r>
      <t xml:space="preserve">Доцент кафедри </t>
    </r>
    <r>
      <rPr>
        <sz val="12"/>
        <color indexed="8"/>
        <rFont val="Times New Roman"/>
        <family val="1"/>
      </rPr>
      <t>охорони праці та інженерії середовища</t>
    </r>
  </si>
  <si>
    <t xml:space="preserve">Калівошко Микола Федотович </t>
  </si>
  <si>
    <t>Нагорний Віталій Володимирович</t>
  </si>
  <si>
    <t>к.е.н., доц. кафедри економіки праці та соціального розвитку, зам. декана економічного факультету</t>
  </si>
  <si>
    <t>Нікітченко Сергій Олександрович</t>
  </si>
  <si>
    <t>к.е.н., доц. кафедри підприємництва та організації агробізнесу</t>
  </si>
  <si>
    <t>Балан Олександр Дмитрович</t>
  </si>
  <si>
    <t>к.е.н., доц. кафедри економіки праці та соціального розвитку</t>
  </si>
  <si>
    <t>Кваша Сергій Миколайович</t>
  </si>
  <si>
    <t>д.е.н., проф. кафедри глобальної економіки</t>
  </si>
  <si>
    <t>Діброва Анатолій Дмитрович</t>
  </si>
  <si>
    <t>д.е.н., проф., декан економічного факультету</t>
  </si>
  <si>
    <t>Музиченко Андрій Олександрович</t>
  </si>
  <si>
    <t>к.е.н, доц. кафедри статистики та економічного аналізу</t>
  </si>
  <si>
    <t>Криворот Олег Григорович</t>
  </si>
  <si>
    <t>к.е.н., доц., кафедра обліку та оподаткування</t>
  </si>
  <si>
    <t>Свинчук Віктор Адамович</t>
  </si>
  <si>
    <t>Доцент, кафедра лісової таксації та лісовпорядкування</t>
  </si>
  <si>
    <t>Бала Олександр Петрович</t>
  </si>
  <si>
    <t>Доцент, кафедра лісового менеджменту</t>
  </si>
  <si>
    <t>Пінчук Андрій Петрович</t>
  </si>
  <si>
    <t>Доцент, кафедра відтворення лісів та лісових меліорацій</t>
  </si>
  <si>
    <t>Іванюк Ігор Вікторович</t>
  </si>
  <si>
    <t>Виговський Андрій Юрійович</t>
  </si>
  <si>
    <t>Доцент, кафедра лісівництва</t>
  </si>
  <si>
    <t>Володимиренко Валентина Миколаївна</t>
  </si>
  <si>
    <t>Спірочкін Андрій Костянтинович</t>
  </si>
  <si>
    <t>Доцент, кафедра технологій та дизайну виробів з деревини</t>
  </si>
  <si>
    <t>Мазурчук Сергій Миколайович</t>
  </si>
  <si>
    <t>Ст. викладач, кафедра технологій та дизайну виробів з деревини</t>
  </si>
  <si>
    <t>Білоус Валентин Михайлович</t>
  </si>
  <si>
    <t>Ст. викладач, кафедра біології лісу та мисливствознавства</t>
  </si>
  <si>
    <t>Кайдик Олександр Юрійович</t>
  </si>
  <si>
    <t>Блищик Володимир Іванович</t>
  </si>
  <si>
    <t>Ст. викладач, кафедра лісового менеджменту</t>
  </si>
  <si>
    <t>Тарасенко Ростислав Олександрович</t>
  </si>
  <si>
    <t>Професор кафедри соціальної педагогіки та інформаційних технологій в освіті</t>
  </si>
  <si>
    <t>Шмаргун Віталій Миколайович</t>
  </si>
  <si>
    <t>Професор, завідувач кафедри соціальної роботи та психології</t>
  </si>
  <si>
    <t>Костенко Микола Петрович</t>
  </si>
  <si>
    <t>Завідувач кафедри фізичного виховання.</t>
  </si>
  <si>
    <t>Буцик Ігор Михайлович</t>
  </si>
  <si>
    <t>Кафедра педагогіки, докторант кафедри</t>
  </si>
  <si>
    <t>Калуга Володимир Федорович</t>
  </si>
  <si>
    <t>Професор кафедри історії і політології</t>
  </si>
  <si>
    <t>Вербицький Сергій Олексійович</t>
  </si>
  <si>
    <t>Старший викладач кафедри фізичного виховання</t>
  </si>
  <si>
    <t>Сіротін Олексій Сергійович</t>
  </si>
  <si>
    <t>Старший викладач кафедри романо - германських мов і перекладу</t>
  </si>
  <si>
    <t>Бурко Сергій Валерійович</t>
  </si>
  <si>
    <t>Вишневський Микола Олександрович</t>
  </si>
  <si>
    <t>Викладач кафедри фізичного виховання</t>
  </si>
  <si>
    <t>Троханяк Віктор Іванович</t>
  </si>
  <si>
    <t>Чуєнко Роман Миколайович</t>
  </si>
  <si>
    <t>Усенко Сергій Миколайович</t>
  </si>
  <si>
    <t>Савченко Віталій Васильович</t>
  </si>
  <si>
    <t>Кожан Дмитро Петрович</t>
  </si>
  <si>
    <t>Волошин Семен Михайлович</t>
  </si>
  <si>
    <t>Лендєл Тарас Іванович</t>
  </si>
  <si>
    <t>Болбот Ігор Михайлович</t>
  </si>
  <si>
    <t>Мрачковський Анатолій Миколайович</t>
  </si>
  <si>
    <t>Березюк Андрій Олександрович</t>
  </si>
  <si>
    <t>Дудник Віталій Володимирович</t>
  </si>
  <si>
    <t>Лікар Ярослав Олексійович</t>
  </si>
  <si>
    <t>Завідувач кафедри ентомології ім. проф. М.П. Дядечка</t>
  </si>
  <si>
    <t>Антіпов Ігор Олександрович</t>
  </si>
  <si>
    <t>Бережняк Євгеній Михайлович</t>
  </si>
  <si>
    <t>Доцент кафедри екології агросфери та екологічного контролю</t>
  </si>
  <si>
    <t>Іллєнко Володимир Віталійович</t>
  </si>
  <si>
    <t>Старший викладач кафедри радіобіології та радіоекології</t>
  </si>
  <si>
    <t>Дрозд Петро Юрійович</t>
  </si>
  <si>
    <t>Павлюк Сергій Дмитрович</t>
  </si>
  <si>
    <t>Шапошнік Володимир Миколайович</t>
  </si>
  <si>
    <t>Старший науковий співробітник УЛЯБП</t>
  </si>
  <si>
    <t>Колодяжний Олександр Юрійович</t>
  </si>
  <si>
    <t>Старший викладач кафедри молекулярної біології, мікробіології та біобезпеки</t>
  </si>
  <si>
    <t>Старший викладач кафедри фізіології, біохімії рослин та біоенергетики</t>
  </si>
  <si>
    <t>Гентош Дмитро Тарасович</t>
  </si>
  <si>
    <t>Доцент кафедри фітопатології ім. акад. В.Ф. Пересипкіна</t>
  </si>
  <si>
    <t>Доцент кафедри молекулярної біології, мікробіології та біобезпеки</t>
  </si>
  <si>
    <t>Лісовий Микола Михайлович</t>
  </si>
  <si>
    <t>Професор кафедри молекулярної біології, мікробіології та біобезпеки</t>
  </si>
  <si>
    <t>Міняйло Анатолій Анатолійович</t>
  </si>
  <si>
    <t>Гнілоскуренко Святослав Віталійович</t>
  </si>
  <si>
    <t>Доцент кафедри технології конструкційних матеріалів і матеріалознавства</t>
  </si>
  <si>
    <t>Корх Олександр Володимирович</t>
  </si>
  <si>
    <t>Старший лаборант кафедри надійності техніки</t>
  </si>
  <si>
    <t>Бистрий Олександр Миколайович</t>
  </si>
  <si>
    <t>Доцент кафедри надійності техніки</t>
  </si>
  <si>
    <t>Ковальов Костянтин Петрович</t>
  </si>
  <si>
    <t>Коробко Микола Миколайович</t>
  </si>
  <si>
    <t>Доцент кафедри конструювання машин і обладнання</t>
  </si>
  <si>
    <t>Несвідомін Андрій Вікторович</t>
  </si>
  <si>
    <t>Асистент кафедри нарисної геометрії, комп’ютерної графіки та дизайну</t>
  </si>
  <si>
    <t>Лісєєва Альона Ігорівна</t>
  </si>
  <si>
    <t>Диспетчер деканату факультету конструювання та дизайну</t>
  </si>
  <si>
    <t>Климковецький Антон Анатолійович</t>
  </si>
  <si>
    <t>майстер виробничого навчання кафедри гідробіології та іхтіології</t>
  </si>
  <si>
    <t>Грунтковський Микола Сергійович</t>
  </si>
  <si>
    <t>Кононенко Руслан Володимирович</t>
  </si>
  <si>
    <t>доцент кафедри аквакультури</t>
  </si>
  <si>
    <t>Грищенко Сергій Миколайович</t>
  </si>
  <si>
    <t>доцент кафедри технологій у птахівництві, свинарстві та вівчарстві</t>
  </si>
  <si>
    <t>Якубець Тарас Васильович</t>
  </si>
  <si>
    <t>старший лаборант кафедри генетики, розведення та біотехнології тварин</t>
  </si>
  <si>
    <t>Марценюк Вадим Петрович</t>
  </si>
  <si>
    <t>доцент кафедри гідробіології та іхтіології</t>
  </si>
  <si>
    <t>Євсюков Тарас Олексійович</t>
  </si>
  <si>
    <t>Декан факультету землевпорядкування, професор кафедри геодезії та картографії</t>
  </si>
  <si>
    <t>Ковальов Микола В’ячеславович</t>
  </si>
  <si>
    <t>Старший викладач кафедри геодезії та картографії</t>
  </si>
  <si>
    <t>Тихенко Руслан Вікторович</t>
  </si>
  <si>
    <t>Доцент кафедри управління земельними ресурсами</t>
  </si>
  <si>
    <t>Шевченко Олександр Вікторович</t>
  </si>
  <si>
    <t>Кошель Антон Олександрович</t>
  </si>
  <si>
    <t>Старший викладач геоінформатики та аерокосмічних досліджень Землі</t>
  </si>
  <si>
    <t>Дроздівський Олег Петрович</t>
  </si>
  <si>
    <t>Доцент кафедри геоінформатики та аерокосмічних досліджень Землі</t>
  </si>
  <si>
    <t>Чумаченко Олександр Миколайович</t>
  </si>
  <si>
    <t>Доцент кафедри землевпорядного проектування</t>
  </si>
  <si>
    <t>Опенько Іван Анатолійович</t>
  </si>
  <si>
    <t>Жук Олексій Павлович</t>
  </si>
  <si>
    <t>Доцент кафедри геодезії та картографії</t>
  </si>
  <si>
    <t>Четвер
25.04.19</t>
  </si>
  <si>
    <t>Муравський Олексій Андрійович</t>
  </si>
  <si>
    <t>Лабенко Олександр Миколайович</t>
  </si>
  <si>
    <t>к.е.н., доц., кафедра банківської справи</t>
  </si>
  <si>
    <t>к.е.н., доц. кафедри фінансів</t>
  </si>
  <si>
    <t>Григораш Віктор Володимирович</t>
  </si>
  <si>
    <t>Ст.викл.,теплоенергетики</t>
  </si>
  <si>
    <t>Доц.каф.електропостачання ім. проф. В.М. Синькова</t>
  </si>
  <si>
    <t>Доц.каф.електропривода та електротехнологій</t>
  </si>
  <si>
    <t>Доц.каф.електричних машин і експл. електрообл.</t>
  </si>
  <si>
    <t>Доц.каф.автоматики та робототехнічних систем</t>
  </si>
  <si>
    <t>Ст. викл.каф.електричних машин і експл. електрообл.</t>
  </si>
  <si>
    <t>Майстер каф.автоматики та робототехнічних систем</t>
  </si>
  <si>
    <t>Ст. лабор.каф.автоматики та робототехнічних систем</t>
  </si>
  <si>
    <t>Зав.лаб.каф.електроприводу і електротехнологій</t>
  </si>
  <si>
    <t>Матвєєв Михайло Андрійович</t>
  </si>
  <si>
    <t>асистент кафедри генетики, розведення та біотехнології тварин</t>
  </si>
  <si>
    <t xml:space="preserve">                                                                                                                      </t>
  </si>
  <si>
    <t>Понед.
20.05</t>
  </si>
  <si>
    <t>Вівт.
14.05</t>
  </si>
  <si>
    <t>23.04-5.07.2019 р.</t>
  </si>
  <si>
    <t xml:space="preserve"> 5-6 </t>
  </si>
  <si>
    <t xml:space="preserve"> 7-8 </t>
  </si>
  <si>
    <t xml:space="preserve"> 9-12 </t>
  </si>
  <si>
    <t>ННІ неперервноїосвіти і туризму</t>
  </si>
  <si>
    <t>НОТ</t>
  </si>
  <si>
    <t>5.07</t>
  </si>
  <si>
    <t>Гравці 2017/2018 н.р.</t>
  </si>
  <si>
    <t>Прізвище, ім`я по-батькові учасника</t>
  </si>
  <si>
    <t>Склад команд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</si>
</sst>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* #,##0.00_);_(* \(#,##0.00\);_(* &quot;-&quot;??_);_(@_)"/>
    <numFmt numFmtId="173" formatCode="dd/mm/yy;@"/>
  </numFmts>
  <fonts count="42"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Arial"/>
      <family val="2"/>
    </font>
    <font>
      <sz val="24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16"/>
      <color indexed="60"/>
      <name val="Arial"/>
      <family val="2"/>
    </font>
    <font>
      <sz val="14"/>
      <color indexed="6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b/>
      <sz val="14"/>
      <name val="Arial"/>
      <family val="2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hair"/>
      <right/>
      <top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  <border>
      <left style="medium"/>
      <right style="hair"/>
      <top style="hair"/>
      <bottom style="medium"/>
    </border>
    <border>
      <left/>
      <right style="hair"/>
      <top/>
      <bottom/>
    </border>
    <border>
      <left/>
      <right/>
      <top/>
      <bottom style="medium"/>
    </border>
    <border>
      <left style="hair"/>
      <right/>
      <top/>
      <bottom style="medium"/>
    </border>
    <border>
      <left style="medium"/>
      <right/>
      <top/>
      <bottom/>
    </border>
    <border>
      <left style="double"/>
      <right/>
      <top/>
      <bottom/>
    </border>
    <border>
      <left style="double"/>
      <right/>
      <top style="hair"/>
      <bottom style="medium"/>
    </border>
    <border>
      <left style="thin"/>
      <right style="thin"/>
      <top/>
      <bottom style="double"/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3" fillId="0" borderId="0" xfId="55" applyFont="1" applyBorder="1">
      <alignment/>
      <protection/>
    </xf>
    <xf numFmtId="0" fontId="4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2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/>
      <protection/>
    </xf>
    <xf numFmtId="0" fontId="5" fillId="0" borderId="0" xfId="0" applyFont="1" applyAlignment="1">
      <alignment/>
    </xf>
    <xf numFmtId="0" fontId="2" fillId="0" borderId="0" xfId="55" applyFont="1" applyBorder="1" applyAlignment="1">
      <alignment/>
      <protection/>
    </xf>
    <xf numFmtId="1" fontId="3" fillId="0" borderId="0" xfId="55" applyNumberFormat="1" applyFont="1" applyBorder="1" applyAlignment="1">
      <alignment horizontal="center" vertical="center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1" fontId="2" fillId="0" borderId="0" xfId="55" applyNumberFormat="1" applyFont="1" applyBorder="1" applyAlignment="1">
      <alignment horizontal="center" vertical="center"/>
      <protection/>
    </xf>
    <xf numFmtId="0" fontId="8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9" fillId="0" borderId="0" xfId="55" applyFont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9" fillId="24" borderId="0" xfId="55" applyFont="1" applyFill="1" applyAlignment="1">
      <alignment horizontal="center" vertical="center"/>
      <protection/>
    </xf>
    <xf numFmtId="0" fontId="4" fillId="24" borderId="0" xfId="55" applyFont="1" applyFill="1">
      <alignment/>
      <protection/>
    </xf>
    <xf numFmtId="0" fontId="3" fillId="24" borderId="0" xfId="55" applyFont="1" applyFill="1">
      <alignment/>
      <protection/>
    </xf>
    <xf numFmtId="0" fontId="8" fillId="24" borderId="0" xfId="55" applyNumberFormat="1" applyFont="1" applyFill="1" applyAlignment="1">
      <alignment horizontal="center"/>
      <protection/>
    </xf>
    <xf numFmtId="0" fontId="9" fillId="24" borderId="0" xfId="55" applyFont="1" applyFill="1" applyAlignment="1">
      <alignment horizontal="center"/>
      <protection/>
    </xf>
    <xf numFmtId="0" fontId="9" fillId="24" borderId="0" xfId="55" applyFont="1" applyFill="1">
      <alignment/>
      <protection/>
    </xf>
    <xf numFmtId="0" fontId="4" fillId="24" borderId="0" xfId="55" applyFont="1" applyFill="1" applyAlignment="1">
      <alignment horizontal="right" vertical="center"/>
      <protection/>
    </xf>
    <xf numFmtId="0" fontId="3" fillId="24" borderId="0" xfId="55" applyFont="1" applyFill="1" applyBorder="1">
      <alignment/>
      <protection/>
    </xf>
    <xf numFmtId="0" fontId="4" fillId="24" borderId="0" xfId="55" applyFont="1" applyFill="1" applyBorder="1">
      <alignment/>
      <protection/>
    </xf>
    <xf numFmtId="0" fontId="4" fillId="24" borderId="0" xfId="55" applyFont="1" applyFill="1" applyAlignment="1">
      <alignment horizontal="left" vertical="center"/>
      <protection/>
    </xf>
    <xf numFmtId="0" fontId="4" fillId="24" borderId="0" xfId="55" applyFont="1" applyFill="1" applyAlignment="1">
      <alignment horizontal="left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55" applyFont="1" applyAlignment="1">
      <alignment horizontal="left" vertical="center"/>
      <protection/>
    </xf>
    <xf numFmtId="49" fontId="3" fillId="0" borderId="0" xfId="55" applyNumberFormat="1" applyFont="1" applyAlignment="1">
      <alignment horizontal="right"/>
      <protection/>
    </xf>
    <xf numFmtId="0" fontId="3" fillId="0" borderId="0" xfId="55" applyFont="1" applyAlignment="1">
      <alignment horizontal="center" vertical="center"/>
      <protection/>
    </xf>
    <xf numFmtId="49" fontId="3" fillId="0" borderId="0" xfId="55" applyNumberFormat="1" applyFont="1">
      <alignment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2" fillId="0" borderId="0" xfId="55" applyFont="1" applyAlignment="1">
      <alignment/>
      <protection/>
    </xf>
    <xf numFmtId="0" fontId="5" fillId="0" borderId="0" xfId="0" applyFont="1" applyAlignment="1">
      <alignment vertical="center"/>
    </xf>
    <xf numFmtId="0" fontId="11" fillId="0" borderId="1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1" fontId="3" fillId="0" borderId="10" xfId="55" applyNumberFormat="1" applyFont="1" applyFill="1" applyBorder="1" applyAlignment="1">
      <alignment horizontal="center" vertical="center"/>
      <protection/>
    </xf>
    <xf numFmtId="1" fontId="10" fillId="0" borderId="10" xfId="55" applyNumberFormat="1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left" vertical="center" wrapText="1"/>
      <protection/>
    </xf>
    <xf numFmtId="0" fontId="3" fillId="24" borderId="10" xfId="55" applyFont="1" applyFill="1" applyBorder="1" applyAlignment="1">
      <alignment horizontal="center" vertical="center" wrapText="1"/>
      <protection/>
    </xf>
    <xf numFmtId="0" fontId="3" fillId="24" borderId="10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55" applyNumberFormat="1" applyFont="1" applyBorder="1" applyAlignment="1">
      <alignment horizontal="center" vertical="center"/>
      <protection/>
    </xf>
    <xf numFmtId="0" fontId="9" fillId="0" borderId="0" xfId="55" applyFont="1" applyFill="1" applyAlignment="1">
      <alignment horizontal="center" vertical="center"/>
      <protection/>
    </xf>
    <xf numFmtId="0" fontId="3" fillId="0" borderId="0" xfId="55" applyFont="1" applyFill="1">
      <alignment/>
      <protection/>
    </xf>
    <xf numFmtId="0" fontId="3" fillId="0" borderId="0" xfId="55" applyFont="1" applyFill="1" applyBorder="1">
      <alignment/>
      <protection/>
    </xf>
    <xf numFmtId="0" fontId="9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Border="1">
      <alignment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4" fillId="0" borderId="11" xfId="55" applyFont="1" applyFill="1" applyBorder="1">
      <alignment/>
      <protection/>
    </xf>
    <xf numFmtId="0" fontId="8" fillId="0" borderId="0" xfId="55" applyFont="1" applyFill="1" applyBorder="1">
      <alignment/>
      <protection/>
    </xf>
    <xf numFmtId="0" fontId="8" fillId="0" borderId="0" xfId="55" applyFont="1" applyFill="1">
      <alignment/>
      <protection/>
    </xf>
    <xf numFmtId="0" fontId="9" fillId="0" borderId="11" xfId="55" applyFont="1" applyFill="1" applyBorder="1">
      <alignment/>
      <protection/>
    </xf>
    <xf numFmtId="0" fontId="4" fillId="0" borderId="12" xfId="55" applyFont="1" applyFill="1" applyBorder="1">
      <alignment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49" fontId="3" fillId="0" borderId="0" xfId="55" applyNumberFormat="1" applyFont="1" applyAlignment="1">
      <alignment/>
      <protection/>
    </xf>
    <xf numFmtId="0" fontId="3" fillId="0" borderId="0" xfId="55" applyFont="1" applyAlignment="1">
      <alignment/>
      <protection/>
    </xf>
    <xf numFmtId="1" fontId="10" fillId="24" borderId="10" xfId="55" applyNumberFormat="1" applyFont="1" applyFill="1" applyBorder="1" applyAlignment="1">
      <alignment horizontal="center" vertical="center"/>
      <protection/>
    </xf>
    <xf numFmtId="0" fontId="3" fillId="24" borderId="10" xfId="55" applyFont="1" applyFill="1" applyBorder="1" applyAlignment="1">
      <alignment horizontal="center" vertical="center"/>
      <protection/>
    </xf>
    <xf numFmtId="0" fontId="11" fillId="24" borderId="10" xfId="55" applyFont="1" applyFill="1" applyBorder="1" applyAlignment="1">
      <alignment horizontal="center" vertical="center"/>
      <protection/>
    </xf>
    <xf numFmtId="0" fontId="6" fillId="24" borderId="10" xfId="55" applyFont="1" applyFill="1" applyBorder="1" applyAlignment="1">
      <alignment horizontal="center" vertical="center"/>
      <protection/>
    </xf>
    <xf numFmtId="1" fontId="3" fillId="24" borderId="10" xfId="55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vertical="center"/>
    </xf>
    <xf numFmtId="1" fontId="10" fillId="24" borderId="14" xfId="55" applyNumberFormat="1" applyFont="1" applyFill="1" applyBorder="1" applyAlignment="1">
      <alignment horizontal="center" vertical="center"/>
      <protection/>
    </xf>
    <xf numFmtId="0" fontId="3" fillId="24" borderId="14" xfId="55" applyFont="1" applyFill="1" applyBorder="1" applyAlignment="1">
      <alignment horizontal="center" vertical="center"/>
      <protection/>
    </xf>
    <xf numFmtId="0" fontId="11" fillId="24" borderId="14" xfId="55" applyFont="1" applyFill="1" applyBorder="1" applyAlignment="1">
      <alignment horizontal="center" vertical="center"/>
      <protection/>
    </xf>
    <xf numFmtId="0" fontId="6" fillId="24" borderId="14" xfId="55" applyFont="1" applyFill="1" applyBorder="1" applyAlignment="1">
      <alignment horizontal="center" vertical="center"/>
      <protection/>
    </xf>
    <xf numFmtId="1" fontId="3" fillId="24" borderId="14" xfId="55" applyNumberFormat="1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5" xfId="55" applyFont="1" applyFill="1" applyBorder="1">
      <alignment/>
      <protection/>
    </xf>
    <xf numFmtId="0" fontId="3" fillId="0" borderId="10" xfId="55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/>
    </xf>
    <xf numFmtId="14" fontId="4" fillId="0" borderId="0" xfId="55" applyNumberFormat="1" applyFont="1" applyAlignment="1">
      <alignment horizontal="center" vertical="center"/>
      <protection/>
    </xf>
    <xf numFmtId="14" fontId="4" fillId="0" borderId="0" xfId="55" applyNumberFormat="1" applyFont="1" applyFill="1" applyAlignment="1">
      <alignment horizontal="center" vertical="center"/>
      <protection/>
    </xf>
    <xf numFmtId="0" fontId="8" fillId="0" borderId="16" xfId="55" applyNumberFormat="1" applyFont="1" applyFill="1" applyBorder="1" applyAlignment="1">
      <alignment horizontal="center"/>
      <protection/>
    </xf>
    <xf numFmtId="49" fontId="8" fillId="0" borderId="13" xfId="55" applyNumberFormat="1" applyFont="1" applyFill="1" applyBorder="1" applyAlignment="1">
      <alignment horizontal="center"/>
      <protection/>
    </xf>
    <xf numFmtId="0" fontId="8" fillId="0" borderId="16" xfId="55" applyNumberFormat="1" applyFont="1" applyFill="1" applyBorder="1" applyAlignment="1">
      <alignment horizontal="center" vertical="center"/>
      <protection/>
    </xf>
    <xf numFmtId="0" fontId="9" fillId="0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1" fontId="8" fillId="0" borderId="17" xfId="55" applyNumberFormat="1" applyFont="1" applyFill="1" applyBorder="1" applyAlignment="1">
      <alignment horizontal="center"/>
      <protection/>
    </xf>
    <xf numFmtId="0" fontId="8" fillId="0" borderId="0" xfId="55" applyNumberFormat="1" applyFont="1" applyFill="1" applyAlignment="1">
      <alignment horizontal="center"/>
      <protection/>
    </xf>
    <xf numFmtId="0" fontId="8" fillId="0" borderId="18" xfId="55" applyNumberFormat="1" applyFont="1" applyFill="1" applyBorder="1" applyAlignment="1">
      <alignment horizontal="center" vertical="center"/>
      <protection/>
    </xf>
    <xf numFmtId="0" fontId="8" fillId="0" borderId="18" xfId="55" applyNumberFormat="1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0" fontId="8" fillId="0" borderId="13" xfId="55" applyNumberFormat="1" applyFont="1" applyFill="1" applyBorder="1" applyAlignment="1">
      <alignment horizontal="center"/>
      <protection/>
    </xf>
    <xf numFmtId="1" fontId="8" fillId="0" borderId="17" xfId="55" applyNumberFormat="1" applyFont="1" applyFill="1" applyBorder="1" applyAlignment="1">
      <alignment horizontal="center" vertical="center"/>
      <protection/>
    </xf>
    <xf numFmtId="1" fontId="8" fillId="0" borderId="19" xfId="55" applyNumberFormat="1" applyFont="1" applyFill="1" applyBorder="1" applyAlignment="1">
      <alignment horizontal="center" vertical="center"/>
      <protection/>
    </xf>
    <xf numFmtId="0" fontId="9" fillId="0" borderId="20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1" fontId="8" fillId="0" borderId="18" xfId="55" applyNumberFormat="1" applyFont="1" applyFill="1" applyBorder="1" applyAlignment="1">
      <alignment horizontal="center" vertical="center"/>
      <protection/>
    </xf>
    <xf numFmtId="1" fontId="8" fillId="0" borderId="21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22" xfId="55" applyFont="1" applyFill="1" applyBorder="1">
      <alignment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1" fontId="4" fillId="0" borderId="0" xfId="55" applyNumberFormat="1" applyFont="1" applyFill="1" applyBorder="1" applyAlignment="1">
      <alignment/>
      <protection/>
    </xf>
    <xf numFmtId="1" fontId="8" fillId="0" borderId="19" xfId="55" applyNumberFormat="1" applyFont="1" applyFill="1" applyBorder="1" applyAlignment="1">
      <alignment horizontal="center"/>
      <protection/>
    </xf>
    <xf numFmtId="0" fontId="4" fillId="24" borderId="0" xfId="55" applyFont="1" applyFill="1" applyAlignment="1">
      <alignment horizontal="right"/>
      <protection/>
    </xf>
    <xf numFmtId="0" fontId="8" fillId="24" borderId="0" xfId="55" applyFont="1" applyFill="1" applyBorder="1" applyAlignment="1">
      <alignment horizontal="center"/>
      <protection/>
    </xf>
    <xf numFmtId="0" fontId="3" fillId="24" borderId="0" xfId="55" applyFont="1" applyFill="1" applyAlignment="1">
      <alignment horizontal="center"/>
      <protection/>
    </xf>
    <xf numFmtId="0" fontId="3" fillId="24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3" fillId="24" borderId="14" xfId="55" applyFont="1" applyFill="1" applyBorder="1" applyAlignment="1">
      <alignment horizontal="center"/>
      <protection/>
    </xf>
    <xf numFmtId="20" fontId="3" fillId="24" borderId="10" xfId="55" applyNumberFormat="1" applyFont="1" applyFill="1" applyBorder="1" applyAlignment="1">
      <alignment horizontal="center" vertical="center"/>
      <protection/>
    </xf>
    <xf numFmtId="20" fontId="3" fillId="24" borderId="14" xfId="55" applyNumberFormat="1" applyFont="1" applyFill="1" applyBorder="1" applyAlignment="1">
      <alignment horizontal="center" vertical="center"/>
      <protection/>
    </xf>
    <xf numFmtId="20" fontId="3" fillId="0" borderId="10" xfId="55" applyNumberFormat="1" applyFont="1" applyBorder="1" applyAlignment="1">
      <alignment horizontal="center" vertical="center"/>
      <protection/>
    </xf>
    <xf numFmtId="0" fontId="7" fillId="0" borderId="0" xfId="55" applyFont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24" borderId="0" xfId="55" applyNumberFormat="1" applyFont="1" applyFill="1" applyBorder="1" applyAlignment="1">
      <alignment horizontal="center" vertical="center"/>
      <protection/>
    </xf>
    <xf numFmtId="0" fontId="3" fillId="24" borderId="0" xfId="55" applyFont="1" applyFill="1" applyAlignment="1">
      <alignment horizontal="left"/>
      <protection/>
    </xf>
    <xf numFmtId="0" fontId="4" fillId="24" borderId="0" xfId="55" applyFont="1" applyFill="1" applyAlignment="1">
      <alignment horizontal="center" vertical="center"/>
      <protection/>
    </xf>
    <xf numFmtId="0" fontId="8" fillId="24" borderId="0" xfId="55" applyFont="1" applyFill="1" applyAlignment="1">
      <alignment horizontal="right" vertical="center"/>
      <protection/>
    </xf>
    <xf numFmtId="0" fontId="8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8" fillId="24" borderId="0" xfId="55" applyFont="1" applyFill="1" applyAlignment="1">
      <alignment horizontal="center"/>
      <protection/>
    </xf>
    <xf numFmtId="0" fontId="8" fillId="24" borderId="0" xfId="55" applyFont="1" applyFill="1" applyAlignment="1">
      <alignment horizontal="center" vertical="center"/>
      <protection/>
    </xf>
    <xf numFmtId="0" fontId="8" fillId="24" borderId="0" xfId="55" applyFont="1" applyFill="1">
      <alignment/>
      <protection/>
    </xf>
    <xf numFmtId="0" fontId="8" fillId="24" borderId="0" xfId="0" applyFont="1" applyFill="1" applyAlignment="1">
      <alignment horizontal="left" vertical="center"/>
    </xf>
    <xf numFmtId="0" fontId="8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0" borderId="0" xfId="55" applyFont="1" applyFill="1" applyAlignment="1">
      <alignment horizontal="center" vertical="center"/>
      <protection/>
    </xf>
    <xf numFmtId="12" fontId="4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4" fillId="0" borderId="0" xfId="55" applyFont="1" applyFill="1" applyBorder="1" applyAlignment="1">
      <alignment horizontal="center" vertical="center"/>
      <protection/>
    </xf>
    <xf numFmtId="0" fontId="4" fillId="24" borderId="23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4" fillId="24" borderId="0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/>
      <protection/>
    </xf>
    <xf numFmtId="0" fontId="4" fillId="24" borderId="0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left" vertical="center"/>
      <protection/>
    </xf>
    <xf numFmtId="0" fontId="4" fillId="24" borderId="24" xfId="55" applyFont="1" applyFill="1" applyBorder="1" applyAlignment="1">
      <alignment horizontal="center" vertical="center"/>
      <protection/>
    </xf>
    <xf numFmtId="0" fontId="4" fillId="24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8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/>
      <protection/>
    </xf>
    <xf numFmtId="0" fontId="3" fillId="24" borderId="0" xfId="55" applyFont="1" applyFill="1" applyBorder="1" applyAlignment="1">
      <alignment horizontal="center" vertical="center"/>
      <protection/>
    </xf>
    <xf numFmtId="0" fontId="3" fillId="24" borderId="0" xfId="55" applyFont="1" applyFill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4" fillId="0" borderId="25" xfId="55" applyFont="1" applyFill="1" applyBorder="1">
      <alignment/>
      <protection/>
    </xf>
    <xf numFmtId="0" fontId="20" fillId="24" borderId="0" xfId="55" applyFont="1" applyFill="1" applyAlignment="1">
      <alignment horizontal="left"/>
      <protection/>
    </xf>
    <xf numFmtId="0" fontId="21" fillId="0" borderId="0" xfId="55" applyFont="1">
      <alignment/>
      <protection/>
    </xf>
    <xf numFmtId="0" fontId="20" fillId="0" borderId="0" xfId="55" applyFont="1" applyFill="1">
      <alignment/>
      <protection/>
    </xf>
    <xf numFmtId="0" fontId="8" fillId="0" borderId="20" xfId="55" applyFont="1" applyFill="1" applyBorder="1">
      <alignment/>
      <protection/>
    </xf>
    <xf numFmtId="1" fontId="8" fillId="24" borderId="18" xfId="55" applyNumberFormat="1" applyFont="1" applyFill="1" applyBorder="1" applyAlignment="1">
      <alignment horizontal="center" vertical="center"/>
      <protection/>
    </xf>
    <xf numFmtId="0" fontId="8" fillId="0" borderId="26" xfId="55" applyFont="1" applyFill="1" applyBorder="1" applyAlignment="1">
      <alignment horizontal="center" vertical="center"/>
      <protection/>
    </xf>
    <xf numFmtId="0" fontId="8" fillId="0" borderId="27" xfId="55" applyNumberFormat="1" applyFont="1" applyFill="1" applyBorder="1" applyAlignment="1">
      <alignment horizontal="center" vertical="center"/>
      <protection/>
    </xf>
    <xf numFmtId="0" fontId="8" fillId="24" borderId="26" xfId="55" applyFont="1" applyFill="1" applyBorder="1" applyAlignment="1">
      <alignment horizontal="center" vertical="center"/>
      <protection/>
    </xf>
    <xf numFmtId="1" fontId="8" fillId="24" borderId="27" xfId="55" applyNumberFormat="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3" fontId="2" fillId="0" borderId="0" xfId="55" applyNumberFormat="1" applyFont="1" applyBorder="1" applyAlignment="1">
      <alignment horizontal="left" vertical="center"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20" fillId="24" borderId="23" xfId="55" applyFont="1" applyFill="1" applyBorder="1" applyAlignment="1">
      <alignment horizontal="center" vertical="center"/>
      <protection/>
    </xf>
    <xf numFmtId="0" fontId="3" fillId="24" borderId="28" xfId="55" applyFont="1" applyFill="1" applyBorder="1" applyAlignment="1">
      <alignment horizontal="center"/>
      <protection/>
    </xf>
    <xf numFmtId="20" fontId="3" fillId="24" borderId="28" xfId="55" applyNumberFormat="1" applyFont="1" applyFill="1" applyBorder="1" applyAlignment="1">
      <alignment horizontal="center" vertical="center"/>
      <protection/>
    </xf>
    <xf numFmtId="1" fontId="10" fillId="24" borderId="28" xfId="55" applyNumberFormat="1" applyFont="1" applyFill="1" applyBorder="1" applyAlignment="1">
      <alignment horizontal="center" vertical="center"/>
      <protection/>
    </xf>
    <xf numFmtId="0" fontId="3" fillId="24" borderId="28" xfId="55" applyFont="1" applyFill="1" applyBorder="1" applyAlignment="1">
      <alignment horizontal="center" vertical="center"/>
      <protection/>
    </xf>
    <xf numFmtId="0" fontId="11" fillId="24" borderId="28" xfId="55" applyFont="1" applyFill="1" applyBorder="1" applyAlignment="1">
      <alignment horizontal="center" vertical="center"/>
      <protection/>
    </xf>
    <xf numFmtId="0" fontId="6" fillId="24" borderId="28" xfId="55" applyFont="1" applyFill="1" applyBorder="1" applyAlignment="1">
      <alignment horizontal="center" vertical="center"/>
      <protection/>
    </xf>
    <xf numFmtId="1" fontId="3" fillId="24" borderId="28" xfId="55" applyNumberFormat="1" applyFont="1" applyFill="1" applyBorder="1" applyAlignment="1">
      <alignment horizontal="center" vertical="center"/>
      <protection/>
    </xf>
    <xf numFmtId="0" fontId="11" fillId="24" borderId="10" xfId="55" applyNumberFormat="1" applyFont="1" applyFill="1" applyBorder="1" applyAlignment="1" applyProtection="1">
      <alignment horizontal="center" vertical="center"/>
      <protection hidden="1" locked="0"/>
    </xf>
    <xf numFmtId="0" fontId="3" fillId="24" borderId="10" xfId="55" applyNumberFormat="1" applyFont="1" applyFill="1" applyBorder="1" applyAlignment="1">
      <alignment horizontal="center" vertical="center"/>
      <protection/>
    </xf>
    <xf numFmtId="0" fontId="20" fillId="0" borderId="23" xfId="55" applyFont="1" applyFill="1" applyBorder="1" applyAlignment="1">
      <alignment horizontal="center" vertical="center"/>
      <protection/>
    </xf>
    <xf numFmtId="0" fontId="20" fillId="24" borderId="24" xfId="55" applyFont="1" applyFill="1" applyBorder="1" applyAlignment="1">
      <alignment horizontal="center" vertical="center"/>
      <protection/>
    </xf>
    <xf numFmtId="0" fontId="8" fillId="0" borderId="25" xfId="55" applyFont="1" applyFill="1" applyBorder="1" applyAlignment="1">
      <alignment horizontal="center" vertical="center"/>
      <protection/>
    </xf>
    <xf numFmtId="0" fontId="8" fillId="0" borderId="25" xfId="55" applyFont="1" applyFill="1" applyBorder="1">
      <alignment/>
      <protection/>
    </xf>
    <xf numFmtId="0" fontId="3" fillId="0" borderId="25" xfId="55" applyFont="1" applyFill="1" applyBorder="1">
      <alignment/>
      <protection/>
    </xf>
    <xf numFmtId="0" fontId="4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2" fillId="0" borderId="0" xfId="55" applyFont="1" applyAlignment="1">
      <alignment vertical="top"/>
      <protection/>
    </xf>
    <xf numFmtId="0" fontId="2" fillId="0" borderId="0" xfId="55" applyFont="1" applyAlignment="1">
      <alignment horizontal="left" vertical="top"/>
      <protection/>
    </xf>
    <xf numFmtId="0" fontId="2" fillId="0" borderId="0" xfId="55" applyFont="1" applyBorder="1" applyAlignment="1">
      <alignment vertical="top"/>
      <protection/>
    </xf>
    <xf numFmtId="1" fontId="14" fillId="0" borderId="10" xfId="0" applyNumberFormat="1" applyFont="1" applyBorder="1" applyAlignment="1">
      <alignment horizontal="center" vertical="center" wrapText="1"/>
    </xf>
    <xf numFmtId="1" fontId="2" fillId="0" borderId="0" xfId="55" applyNumberFormat="1" applyFont="1" applyAlignment="1">
      <alignment vertical="center"/>
      <protection/>
    </xf>
    <xf numFmtId="1" fontId="12" fillId="0" borderId="0" xfId="0" applyNumberFormat="1" applyFont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7" fillId="24" borderId="0" xfId="0" applyFont="1" applyFill="1" applyAlignment="1">
      <alignment horizontal="center" vertical="center" wrapText="1"/>
    </xf>
    <xf numFmtId="0" fontId="4" fillId="0" borderId="0" xfId="55" applyFont="1" applyFill="1" applyAlignment="1">
      <alignment horizontal="center" vertical="center"/>
      <protection/>
    </xf>
    <xf numFmtId="14" fontId="4" fillId="0" borderId="0" xfId="55" applyNumberFormat="1" applyFont="1" applyFill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12" fontId="4" fillId="0" borderId="0" xfId="0" applyNumberFormat="1" applyFont="1" applyFill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6" fontId="5" fillId="0" borderId="30" xfId="0" applyNumberFormat="1" applyFont="1" applyBorder="1" applyAlignment="1">
      <alignment horizontal="center" vertical="center" wrapText="1"/>
    </xf>
    <xf numFmtId="16" fontId="5" fillId="0" borderId="14" xfId="0" applyNumberFormat="1" applyFont="1" applyBorder="1" applyAlignment="1">
      <alignment horizontal="center" vertical="center"/>
    </xf>
    <xf numFmtId="0" fontId="3" fillId="0" borderId="10" xfId="55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55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12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/>
    </xf>
    <xf numFmtId="0" fontId="14" fillId="0" borderId="32" xfId="0" applyFont="1" applyFill="1" applyBorder="1" applyAlignment="1">
      <alignment horizontal="center" vertical="top"/>
    </xf>
    <xf numFmtId="0" fontId="14" fillId="0" borderId="0" xfId="0" applyFont="1" applyFill="1" applyAlignment="1">
      <alignment vertical="top"/>
    </xf>
    <xf numFmtId="0" fontId="12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12" fillId="0" borderId="10" xfId="0" applyFont="1" applyBorder="1" applyAlignment="1">
      <alignment horizontal="center" vertical="top" wrapText="1"/>
    </xf>
    <xf numFmtId="0" fontId="14" fillId="0" borderId="32" xfId="0" applyFont="1" applyFill="1" applyBorder="1" applyAlignment="1">
      <alignment horizontal="left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center" vertical="top"/>
    </xf>
    <xf numFmtId="0" fontId="22" fillId="0" borderId="33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/>
    </xf>
    <xf numFmtId="0" fontId="14" fillId="0" borderId="34" xfId="0" applyFont="1" applyFill="1" applyBorder="1" applyAlignment="1">
      <alignment vertical="top"/>
    </xf>
    <xf numFmtId="0" fontId="12" fillId="0" borderId="10" xfId="0" applyFont="1" applyBorder="1" applyAlignment="1">
      <alignment horizontal="left" vertical="top" wrapText="1"/>
    </xf>
    <xf numFmtId="0" fontId="14" fillId="0" borderId="32" xfId="0" applyFont="1" applyFill="1" applyBorder="1" applyAlignment="1">
      <alignment vertical="top"/>
    </xf>
    <xf numFmtId="0" fontId="14" fillId="0" borderId="32" xfId="0" applyFont="1" applyBorder="1" applyAlignment="1">
      <alignment vertical="top"/>
    </xf>
    <xf numFmtId="0" fontId="14" fillId="0" borderId="35" xfId="0" applyFont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39</xdr:row>
      <xdr:rowOff>66675</xdr:rowOff>
    </xdr:from>
    <xdr:ext cx="1057275" cy="171450"/>
    <xdr:sp>
      <xdr:nvSpPr>
        <xdr:cNvPr id="1" name="Check Box 1" hidden="1"/>
        <xdr:cNvSpPr>
          <a:spLocks/>
        </xdr:cNvSpPr>
      </xdr:nvSpPr>
      <xdr:spPr>
        <a:xfrm>
          <a:off x="10163175" y="10734675"/>
          <a:ext cx="1057275" cy="171450"/>
        </a:xfrm>
        <a:prstGeom prst="rect">
          <a:avLst/>
        </a:prstGeom>
        <a:solidFill>
          <a:srgbClr val="F4F4F4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Show Game Numbers</a:t>
          </a:r>
        </a:p>
      </xdr:txBody>
    </xdr:sp>
    <xdr:clientData fPrintsWithSheet="0"/>
  </xdr:oneCellAnchor>
  <xdr:oneCellAnchor>
    <xdr:from>
      <xdr:col>0</xdr:col>
      <xdr:colOff>0</xdr:colOff>
      <xdr:row>41</xdr:row>
      <xdr:rowOff>9525</xdr:rowOff>
    </xdr:from>
    <xdr:ext cx="1085850" cy="180975"/>
    <xdr:sp>
      <xdr:nvSpPr>
        <xdr:cNvPr id="2" name="Check Box 2" hidden="1"/>
        <xdr:cNvSpPr>
          <a:spLocks/>
        </xdr:cNvSpPr>
      </xdr:nvSpPr>
      <xdr:spPr>
        <a:xfrm>
          <a:off x="0" y="11172825"/>
          <a:ext cx="1085850" cy="180975"/>
        </a:xfrm>
        <a:prstGeom prst="rect">
          <a:avLst/>
        </a:prstGeom>
        <a:solidFill>
          <a:srgbClr val="F4F4F4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Show Seed Numbers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nubip.edu.ua/node/4316" TargetMode="External" /><Relationship Id="rId2" Type="http://schemas.openxmlformats.org/officeDocument/2006/relationships/hyperlink" Target="https://nubip.edu.ua/node/4316" TargetMode="External" /><Relationship Id="rId3" Type="http://schemas.openxmlformats.org/officeDocument/2006/relationships/hyperlink" Target="https://nubip.edu.ua/node/1236" TargetMode="External" /><Relationship Id="rId4" Type="http://schemas.openxmlformats.org/officeDocument/2006/relationships/hyperlink" Target="https://nubip.edu.ua/node/4317" TargetMode="External" /><Relationship Id="rId5" Type="http://schemas.openxmlformats.org/officeDocument/2006/relationships/hyperlink" Target="https://nubip.edu.ua/node/1106" TargetMode="External" /><Relationship Id="rId6" Type="http://schemas.openxmlformats.org/officeDocument/2006/relationships/hyperlink" Target="https://nubip.edu.ua/node/1106" TargetMode="External" /><Relationship Id="rId7" Type="http://schemas.openxmlformats.org/officeDocument/2006/relationships/hyperlink" Target="https://nubip.edu.ua/node/1105" TargetMode="Externa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70" zoomScaleNormal="70" zoomScalePageLayoutView="115" workbookViewId="0" topLeftCell="A1">
      <selection activeCell="K17" sqref="K17"/>
    </sheetView>
  </sheetViews>
  <sheetFormatPr defaultColWidth="9.140625" defaultRowHeight="15"/>
  <cols>
    <col min="1" max="1" width="10.00390625" style="1" customWidth="1"/>
    <col min="2" max="2" width="58.140625" style="37" customWidth="1"/>
    <col min="3" max="3" width="12.00390625" style="81" customWidth="1"/>
    <col min="4" max="4" width="9.421875" style="38" customWidth="1"/>
    <col min="5" max="16384" width="9.140625" style="1" customWidth="1"/>
  </cols>
  <sheetData>
    <row r="1" spans="1:4" ht="63.75" customHeight="1">
      <c r="A1" s="206" t="s">
        <v>113</v>
      </c>
      <c r="B1" s="206"/>
      <c r="C1" s="206"/>
      <c r="D1" s="206"/>
    </row>
    <row r="2" spans="1:4" ht="25.5">
      <c r="A2" s="207" t="s">
        <v>66</v>
      </c>
      <c r="B2" s="207"/>
      <c r="C2" s="207"/>
      <c r="D2" s="207"/>
    </row>
    <row r="3" spans="1:4" ht="18">
      <c r="A3" s="32" t="s">
        <v>0</v>
      </c>
      <c r="B3" s="33"/>
      <c r="D3" s="86" t="s">
        <v>331</v>
      </c>
    </row>
    <row r="4" spans="1:4" ht="18">
      <c r="A4" s="208" t="s">
        <v>1</v>
      </c>
      <c r="B4" s="208"/>
      <c r="C4" s="208"/>
      <c r="D4" s="208"/>
    </row>
    <row r="5" ht="12" customHeight="1"/>
    <row r="6" spans="1:4" ht="46.5">
      <c r="A6" s="47" t="s">
        <v>114</v>
      </c>
      <c r="B6" s="48" t="s">
        <v>2</v>
      </c>
      <c r="C6" s="47" t="s">
        <v>110</v>
      </c>
      <c r="D6" s="48" t="s">
        <v>3</v>
      </c>
    </row>
    <row r="7" spans="1:4" ht="29.25" customHeight="1">
      <c r="A7" s="49">
        <v>9</v>
      </c>
      <c r="B7" s="46" t="s">
        <v>81</v>
      </c>
      <c r="C7" s="39" t="s">
        <v>82</v>
      </c>
      <c r="D7" s="85">
        <v>1</v>
      </c>
    </row>
    <row r="8" spans="1:4" ht="29.25" customHeight="1">
      <c r="A8" s="49">
        <v>4</v>
      </c>
      <c r="B8" s="46" t="s">
        <v>91</v>
      </c>
      <c r="C8" s="39" t="s">
        <v>92</v>
      </c>
      <c r="D8" s="85">
        <v>2</v>
      </c>
    </row>
    <row r="9" spans="1:4" ht="29.25" customHeight="1">
      <c r="A9" s="49">
        <v>6</v>
      </c>
      <c r="B9" s="46" t="s">
        <v>79</v>
      </c>
      <c r="C9" s="39" t="s">
        <v>80</v>
      </c>
      <c r="D9" s="85">
        <v>3</v>
      </c>
    </row>
    <row r="10" spans="1:4" ht="36">
      <c r="A10" s="49">
        <v>8</v>
      </c>
      <c r="B10" s="46" t="s">
        <v>89</v>
      </c>
      <c r="C10" s="39" t="s">
        <v>90</v>
      </c>
      <c r="D10" s="85">
        <v>4</v>
      </c>
    </row>
    <row r="11" spans="1:4" ht="29.25" customHeight="1">
      <c r="A11" s="49">
        <v>1</v>
      </c>
      <c r="B11" s="46" t="s">
        <v>87</v>
      </c>
      <c r="C11" s="39" t="s">
        <v>88</v>
      </c>
      <c r="D11" s="53" t="s">
        <v>332</v>
      </c>
    </row>
    <row r="12" spans="1:4" ht="29.25" customHeight="1">
      <c r="A12" s="49">
        <v>7</v>
      </c>
      <c r="B12" s="50" t="s">
        <v>75</v>
      </c>
      <c r="C12" s="39" t="s">
        <v>76</v>
      </c>
      <c r="D12" s="53" t="s">
        <v>332</v>
      </c>
    </row>
    <row r="13" spans="1:4" ht="29.25" customHeight="1">
      <c r="A13" s="49">
        <v>5</v>
      </c>
      <c r="B13" s="46" t="s">
        <v>83</v>
      </c>
      <c r="C13" s="39" t="s">
        <v>84</v>
      </c>
      <c r="D13" s="53" t="s">
        <v>333</v>
      </c>
    </row>
    <row r="14" spans="1:4" ht="29.25" customHeight="1">
      <c r="A14" s="49">
        <v>12</v>
      </c>
      <c r="B14" s="46" t="s">
        <v>73</v>
      </c>
      <c r="C14" s="39" t="s">
        <v>74</v>
      </c>
      <c r="D14" s="53" t="s">
        <v>333</v>
      </c>
    </row>
    <row r="15" spans="1:4" ht="29.25" customHeight="1">
      <c r="A15" s="49">
        <v>2</v>
      </c>
      <c r="B15" s="50" t="s">
        <v>71</v>
      </c>
      <c r="C15" s="39" t="s">
        <v>72</v>
      </c>
      <c r="D15" s="53" t="s">
        <v>334</v>
      </c>
    </row>
    <row r="16" spans="1:4" ht="36">
      <c r="A16" s="49">
        <v>3</v>
      </c>
      <c r="B16" s="46" t="s">
        <v>67</v>
      </c>
      <c r="C16" s="39" t="s">
        <v>68</v>
      </c>
      <c r="D16" s="53" t="s">
        <v>334</v>
      </c>
    </row>
    <row r="17" spans="1:4" ht="36">
      <c r="A17" s="49">
        <v>10</v>
      </c>
      <c r="B17" s="46" t="s">
        <v>69</v>
      </c>
      <c r="C17" s="39" t="s">
        <v>70</v>
      </c>
      <c r="D17" s="53" t="s">
        <v>334</v>
      </c>
    </row>
    <row r="18" spans="1:4" ht="36">
      <c r="A18" s="49">
        <v>11</v>
      </c>
      <c r="B18" s="50" t="s">
        <v>85</v>
      </c>
      <c r="C18" s="39" t="s">
        <v>86</v>
      </c>
      <c r="D18" s="53" t="s">
        <v>334</v>
      </c>
    </row>
    <row r="19" spans="1:4" ht="29.25" customHeight="1">
      <c r="A19" s="49">
        <v>13</v>
      </c>
      <c r="B19" s="46" t="s">
        <v>94</v>
      </c>
      <c r="C19" s="39" t="s">
        <v>93</v>
      </c>
      <c r="D19" s="49" t="s">
        <v>97</v>
      </c>
    </row>
    <row r="20" spans="1:4" ht="36">
      <c r="A20" s="49" t="s">
        <v>97</v>
      </c>
      <c r="B20" s="51" t="s">
        <v>101</v>
      </c>
      <c r="C20" s="52" t="s">
        <v>100</v>
      </c>
      <c r="D20" s="49" t="s">
        <v>97</v>
      </c>
    </row>
    <row r="21" spans="1:4" ht="29.25" customHeight="1">
      <c r="A21" s="49" t="s">
        <v>97</v>
      </c>
      <c r="B21" s="50" t="s">
        <v>77</v>
      </c>
      <c r="C21" s="39" t="s">
        <v>78</v>
      </c>
      <c r="D21" s="49" t="s">
        <v>97</v>
      </c>
    </row>
    <row r="22" spans="1:4" ht="29.25" customHeight="1">
      <c r="A22" s="49" t="s">
        <v>97</v>
      </c>
      <c r="B22" s="50" t="s">
        <v>335</v>
      </c>
      <c r="C22" s="39" t="s">
        <v>336</v>
      </c>
      <c r="D22" s="49" t="s">
        <v>97</v>
      </c>
    </row>
    <row r="24" spans="1:4" ht="18">
      <c r="A24" s="35" t="s">
        <v>4</v>
      </c>
      <c r="C24" s="7" t="s">
        <v>109</v>
      </c>
      <c r="D24" s="36"/>
    </row>
    <row r="26" spans="1:4" ht="18">
      <c r="A26" s="35" t="s">
        <v>5</v>
      </c>
      <c r="C26" s="7"/>
      <c r="D26" s="36"/>
    </row>
  </sheetData>
  <sheetProtection/>
  <mergeCells count="3">
    <mergeCell ref="A1:D1"/>
    <mergeCell ref="A2:D2"/>
    <mergeCell ref="A4:D4"/>
  </mergeCells>
  <printOptions horizontalCentered="1"/>
  <pageMargins left="0.67" right="0.1968503937007874" top="0.5118110236220472" bottom="0.7086614173228347" header="0.31496062992125984" footer="0.31496062992125984"/>
  <pageSetup horizontalDpi="600" verticalDpi="600" orientation="portrait" paperSize="9" r:id="rId1"/>
  <headerFooter alignWithMargins="0">
    <oddFooter>&amp;L&amp;"Calibri,курсив"&amp;9Файл: &amp;Z&amp;F Лист: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3"/>
  <sheetViews>
    <sheetView zoomScale="55" zoomScaleNormal="55" zoomScalePageLayoutView="55" workbookViewId="0" topLeftCell="A1">
      <selection activeCell="E19" sqref="E19"/>
    </sheetView>
  </sheetViews>
  <sheetFormatPr defaultColWidth="9.140625" defaultRowHeight="15"/>
  <cols>
    <col min="1" max="1" width="5.421875" style="1" customWidth="1"/>
    <col min="2" max="2" width="16.00390625" style="163" customWidth="1"/>
    <col min="3" max="3" width="8.8515625" style="16" customWidth="1"/>
    <col min="4" max="4" width="16.00390625" style="163" customWidth="1"/>
    <col min="5" max="5" width="8.421875" style="18" customWidth="1"/>
    <col min="6" max="6" width="16.00390625" style="163" customWidth="1"/>
    <col min="7" max="7" width="8.421875" style="20" customWidth="1"/>
    <col min="8" max="8" width="16.00390625" style="163" customWidth="1"/>
    <col min="9" max="9" width="8.421875" style="1" customWidth="1"/>
    <col min="10" max="10" width="8.421875" style="37" customWidth="1"/>
    <col min="11" max="11" width="16.00390625" style="1" customWidth="1"/>
    <col min="12" max="12" width="8.421875" style="37" customWidth="1"/>
    <col min="13" max="13" width="16.00390625" style="5" customWidth="1"/>
    <col min="14" max="14" width="8.421875" style="1" customWidth="1"/>
    <col min="15" max="15" width="16.00390625" style="5" customWidth="1"/>
    <col min="16" max="16" width="8.421875" style="1" customWidth="1"/>
    <col min="17" max="17" width="16.00390625" style="5" customWidth="1"/>
    <col min="18" max="18" width="8.421875" style="1" customWidth="1"/>
    <col min="19" max="19" width="17.7109375" style="5" customWidth="1"/>
    <col min="20" max="16384" width="9.140625" style="1" customWidth="1"/>
  </cols>
  <sheetData>
    <row r="1" spans="1:19" ht="71.25" customHeight="1">
      <c r="A1" s="126"/>
      <c r="B1" s="209" t="s">
        <v>111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</row>
    <row r="2" spans="1:19" ht="27.75" customHeight="1">
      <c r="A2" s="126"/>
      <c r="B2" s="127"/>
      <c r="C2" s="24"/>
      <c r="D2" s="127"/>
      <c r="E2" s="21"/>
      <c r="F2" s="128"/>
      <c r="G2" s="21"/>
      <c r="H2" s="128"/>
      <c r="I2" s="129"/>
      <c r="J2" s="130"/>
      <c r="K2" s="131" t="s">
        <v>65</v>
      </c>
      <c r="L2" s="129"/>
      <c r="M2" s="129"/>
      <c r="N2" s="132"/>
      <c r="O2" s="133"/>
      <c r="P2" s="134"/>
      <c r="Q2" s="22"/>
      <c r="R2" s="23"/>
      <c r="S2" s="22"/>
    </row>
    <row r="3" spans="1:19" s="5" customFormat="1" ht="25.5">
      <c r="A3" s="22"/>
      <c r="B3" s="127"/>
      <c r="C3" s="135" t="s">
        <v>0</v>
      </c>
      <c r="E3" s="25"/>
      <c r="F3" s="134"/>
      <c r="G3" s="26"/>
      <c r="H3" s="128"/>
      <c r="I3" s="136"/>
      <c r="J3" s="136"/>
      <c r="K3" s="136"/>
      <c r="L3" s="136"/>
      <c r="M3" s="136"/>
      <c r="N3" s="134"/>
      <c r="O3" s="22"/>
      <c r="P3" s="134"/>
      <c r="Q3" s="86" t="s">
        <v>331</v>
      </c>
      <c r="R3" s="22"/>
      <c r="S3" s="22"/>
    </row>
    <row r="4" spans="1:20" ht="21.75" customHeight="1">
      <c r="A4" s="23"/>
      <c r="B4" s="127" t="s">
        <v>6</v>
      </c>
      <c r="C4" s="24"/>
      <c r="D4" s="127" t="s">
        <v>8</v>
      </c>
      <c r="E4" s="21"/>
      <c r="F4" s="27"/>
      <c r="G4" s="21"/>
      <c r="H4" s="27"/>
      <c r="I4" s="23"/>
      <c r="J4" s="137"/>
      <c r="K4" s="131" t="s">
        <v>7</v>
      </c>
      <c r="L4" s="137"/>
      <c r="M4" s="138"/>
      <c r="N4" s="23"/>
      <c r="O4" s="127"/>
      <c r="P4" s="28"/>
      <c r="Q4" s="29"/>
      <c r="R4" s="28"/>
      <c r="S4" s="29"/>
      <c r="T4" s="3"/>
    </row>
    <row r="5" spans="1:20" ht="30.75" customHeight="1">
      <c r="A5" s="23"/>
      <c r="B5" s="87"/>
      <c r="C5" s="24"/>
      <c r="D5" s="88"/>
      <c r="E5" s="54"/>
      <c r="F5" s="139"/>
      <c r="G5" s="54"/>
      <c r="H5" s="140"/>
      <c r="I5" s="55"/>
      <c r="J5" s="55"/>
      <c r="K5" s="141"/>
      <c r="L5" s="142"/>
      <c r="M5" s="55"/>
      <c r="N5" s="55"/>
      <c r="O5" s="143" t="s">
        <v>11</v>
      </c>
      <c r="P5" s="56"/>
      <c r="Q5" s="139" t="s">
        <v>10</v>
      </c>
      <c r="R5" s="56"/>
      <c r="S5" s="127" t="s">
        <v>9</v>
      </c>
      <c r="T5" s="3"/>
    </row>
    <row r="6" spans="1:20" ht="19.5" customHeight="1" thickBot="1">
      <c r="A6" s="23">
        <f>IF($A$42=TRUE,1,"")</f>
        <v>1</v>
      </c>
      <c r="B6" s="144" t="str">
        <f>'Протокол змагань'!E7</f>
        <v>ЗВ</v>
      </c>
      <c r="C6" s="89">
        <f>'Протокол змагань'!H7</f>
        <v>0</v>
      </c>
      <c r="D6" s="54"/>
      <c r="E6" s="54"/>
      <c r="F6" s="140">
        <v>0.25</v>
      </c>
      <c r="G6" s="57"/>
      <c r="H6" s="139"/>
      <c r="I6" s="213">
        <v>0.5</v>
      </c>
      <c r="J6" s="213"/>
      <c r="K6" s="58"/>
      <c r="L6" s="145"/>
      <c r="M6" s="140">
        <v>0.25</v>
      </c>
      <c r="N6" s="55"/>
      <c r="O6" s="58"/>
      <c r="P6" s="55"/>
      <c r="Q6" s="88"/>
      <c r="R6" s="55"/>
      <c r="S6" s="87"/>
      <c r="T6" s="3"/>
    </row>
    <row r="7" spans="1:20" ht="19.5" customHeight="1" thickBot="1">
      <c r="A7" s="23"/>
      <c r="B7" s="146">
        <f>IF($A$41=TRUE,B3+1,"")</f>
        <v>1</v>
      </c>
      <c r="C7" s="90"/>
      <c r="D7" s="147" t="s">
        <v>88</v>
      </c>
      <c r="E7" s="91">
        <f>'Протокол змагань'!H15</f>
        <v>0</v>
      </c>
      <c r="F7" s="88"/>
      <c r="G7" s="92"/>
      <c r="H7" s="139"/>
      <c r="I7" s="211"/>
      <c r="J7" s="211"/>
      <c r="K7" s="93"/>
      <c r="L7" s="211"/>
      <c r="M7" s="211"/>
      <c r="N7" s="56"/>
      <c r="O7" s="59"/>
      <c r="P7" s="56"/>
      <c r="Q7" s="56"/>
      <c r="R7" s="55"/>
      <c r="S7" s="3"/>
      <c r="T7" s="3"/>
    </row>
    <row r="8" spans="1:20" ht="19.5" customHeight="1" thickBot="1">
      <c r="A8" s="23">
        <f>IF($A$42=TRUE,16,"")</f>
        <v>16</v>
      </c>
      <c r="B8" s="144" t="str">
        <f>'Протокол змагань'!F7</f>
        <v> - </v>
      </c>
      <c r="C8" s="94">
        <f>'Протокол змагань'!I7</f>
        <v>0</v>
      </c>
      <c r="D8" s="148" t="str">
        <f>IF($A$42=TRUE,"W1","")</f>
        <v>W1</v>
      </c>
      <c r="E8" s="60"/>
      <c r="F8" s="139"/>
      <c r="G8" s="57"/>
      <c r="H8" s="143"/>
      <c r="I8" s="55"/>
      <c r="J8" s="149"/>
      <c r="K8" s="93"/>
      <c r="L8" s="145"/>
      <c r="M8" s="56"/>
      <c r="N8" s="56"/>
      <c r="O8" s="59"/>
      <c r="P8" s="56"/>
      <c r="Q8" s="58"/>
      <c r="R8" s="91" t="s">
        <v>97</v>
      </c>
      <c r="S8" s="144" t="s">
        <v>97</v>
      </c>
      <c r="T8" s="3"/>
    </row>
    <row r="9" spans="1:20" ht="19.5" customHeight="1" thickBot="1">
      <c r="A9" s="23"/>
      <c r="B9" s="127"/>
      <c r="C9" s="95"/>
      <c r="D9" s="150">
        <f>IF($A$41=TRUE,$B$35+1,"")</f>
        <v>9</v>
      </c>
      <c r="E9" s="60"/>
      <c r="F9" s="147" t="s">
        <v>82</v>
      </c>
      <c r="G9" s="96">
        <v>2</v>
      </c>
      <c r="H9" s="151"/>
      <c r="I9" s="55"/>
      <c r="J9" s="149"/>
      <c r="K9" s="93"/>
      <c r="L9" s="96">
        <v>0</v>
      </c>
      <c r="M9" s="191" t="s">
        <v>76</v>
      </c>
      <c r="N9" s="56"/>
      <c r="O9" s="58"/>
      <c r="P9" s="91">
        <v>2</v>
      </c>
      <c r="Q9" s="144" t="s">
        <v>90</v>
      </c>
      <c r="R9" s="195"/>
      <c r="S9" s="115" t="str">
        <f>IF($A$42=TRUE,"L1","")</f>
        <v>L1</v>
      </c>
      <c r="T9" s="3"/>
    </row>
    <row r="10" spans="1:20" ht="19.5" customHeight="1" thickBot="1">
      <c r="A10" s="23">
        <f>IF($A$42=TRUE,8,"")</f>
        <v>8</v>
      </c>
      <c r="B10" s="144" t="str">
        <f>'Протокол змагань'!E13</f>
        <v>ЗРБЕ</v>
      </c>
      <c r="C10" s="97">
        <f>'Протокол змагань'!H13</f>
        <v>0</v>
      </c>
      <c r="D10" s="151"/>
      <c r="E10" s="60"/>
      <c r="F10" s="148" t="str">
        <f>IF($A$42=TRUE,"W9","")</f>
        <v>W9</v>
      </c>
      <c r="G10" s="98"/>
      <c r="H10" s="139"/>
      <c r="I10" s="55"/>
      <c r="J10" s="149"/>
      <c r="K10" s="99"/>
      <c r="L10" s="152"/>
      <c r="M10" s="148" t="str">
        <f>IF($A$42=TRUE,"L22","")</f>
        <v>L22</v>
      </c>
      <c r="N10" s="56"/>
      <c r="O10" s="61"/>
      <c r="P10" s="62"/>
      <c r="Q10" s="153" t="str">
        <f>IF($A$42=TRUE,"W13","")</f>
        <v>W13</v>
      </c>
      <c r="R10" s="62"/>
      <c r="S10" s="154">
        <f>IF($A$41=TRUE,D33+1,"")</f>
        <v>13</v>
      </c>
      <c r="T10" s="3"/>
    </row>
    <row r="11" spans="1:20" ht="19.5" customHeight="1" thickBot="1">
      <c r="A11" s="23"/>
      <c r="B11" s="146">
        <f>IF($A$41=TRUE,B7+1,"")</f>
        <v>2</v>
      </c>
      <c r="C11" s="100"/>
      <c r="D11" s="147" t="s">
        <v>82</v>
      </c>
      <c r="E11" s="101">
        <f>'Протокол змагань'!I15</f>
        <v>2</v>
      </c>
      <c r="F11" s="139"/>
      <c r="G11" s="98"/>
      <c r="H11" s="139"/>
      <c r="I11" s="55"/>
      <c r="J11" s="149"/>
      <c r="K11" s="99"/>
      <c r="L11" s="152"/>
      <c r="M11" s="59"/>
      <c r="N11" s="91">
        <v>2</v>
      </c>
      <c r="O11" s="144" t="s">
        <v>90</v>
      </c>
      <c r="P11" s="194"/>
      <c r="Q11" s="155">
        <f>IF($A$41=TRUE,S33+1,"")</f>
        <v>17</v>
      </c>
      <c r="R11" s="102" t="s">
        <v>104</v>
      </c>
      <c r="S11" s="144" t="s">
        <v>90</v>
      </c>
      <c r="T11" s="3"/>
    </row>
    <row r="12" spans="1:20" ht="19.5" customHeight="1" thickBot="1">
      <c r="A12" s="23">
        <f>IF($A$42=TRUE,9,"")</f>
        <v>9</v>
      </c>
      <c r="B12" s="144" t="str">
        <f>'Протокол змагань'!F13</f>
        <v>КД</v>
      </c>
      <c r="C12" s="94">
        <f>'Протокол змагань'!I13</f>
        <v>2</v>
      </c>
      <c r="D12" s="148" t="str">
        <f>IF($A$42=TRUE,"W2","")</f>
        <v>W2</v>
      </c>
      <c r="E12" s="103"/>
      <c r="F12" s="139"/>
      <c r="G12" s="98"/>
      <c r="H12" s="139"/>
      <c r="I12" s="212">
        <f>IF($A$41=TRUE,M28+1,"")</f>
        <v>27</v>
      </c>
      <c r="J12" s="212"/>
      <c r="K12" s="61"/>
      <c r="L12" s="164"/>
      <c r="M12" s="155">
        <f>IF($A$41=TRUE,O30+1,"")</f>
        <v>25</v>
      </c>
      <c r="N12" s="62"/>
      <c r="O12" s="153" t="str">
        <f>IF($A$42=TRUE,"W17","")</f>
        <v>W17</v>
      </c>
      <c r="P12" s="62"/>
      <c r="Q12" s="59"/>
      <c r="R12" s="62"/>
      <c r="S12" s="115" t="str">
        <f>IF($A$42=TRUE,"L2","")</f>
        <v>L2</v>
      </c>
      <c r="T12" s="3"/>
    </row>
    <row r="13" spans="1:20" ht="19.5" customHeight="1" thickBot="1">
      <c r="A13" s="23"/>
      <c r="B13" s="157"/>
      <c r="C13" s="95"/>
      <c r="D13" s="143"/>
      <c r="E13" s="104"/>
      <c r="F13" s="150">
        <f>IF($A$41=TRUE,Q34+1,"")</f>
        <v>21</v>
      </c>
      <c r="G13" s="98"/>
      <c r="H13" s="147" t="s">
        <v>82</v>
      </c>
      <c r="I13" s="96">
        <v>2</v>
      </c>
      <c r="J13" s="105">
        <v>1</v>
      </c>
      <c r="K13" s="144" t="s">
        <v>90</v>
      </c>
      <c r="L13" s="193"/>
      <c r="M13" s="61"/>
      <c r="N13" s="62"/>
      <c r="O13" s="61"/>
      <c r="P13" s="106">
        <f>'Протокол змагань'!I23</f>
        <v>0</v>
      </c>
      <c r="Q13" s="191" t="s">
        <v>72</v>
      </c>
      <c r="R13" s="62"/>
      <c r="S13" s="3"/>
      <c r="T13" s="3"/>
    </row>
    <row r="14" spans="1:20" ht="19.5" customHeight="1" thickBot="1">
      <c r="A14" s="23">
        <f>IF($A$42=TRUE,5,"")</f>
        <v>5</v>
      </c>
      <c r="B14" s="144" t="str">
        <f>'Протокол змагань'!E11</f>
        <v>Екон.</v>
      </c>
      <c r="C14" s="89">
        <v>1</v>
      </c>
      <c r="D14" s="143"/>
      <c r="E14" s="104"/>
      <c r="F14" s="139"/>
      <c r="G14" s="98"/>
      <c r="H14" s="148" t="str">
        <f>IF($A$42=TRUE,"W21","")</f>
        <v>W21</v>
      </c>
      <c r="I14" s="62"/>
      <c r="J14" s="152"/>
      <c r="K14" s="153" t="str">
        <f>IF($A$42=TRUE,"W25","")</f>
        <v>W25</v>
      </c>
      <c r="L14" s="152"/>
      <c r="M14" s="61"/>
      <c r="N14" s="62"/>
      <c r="O14" s="158">
        <f>IF($A$41=TRUE,F29+1,"")</f>
        <v>23</v>
      </c>
      <c r="P14" s="62"/>
      <c r="Q14" s="148" t="str">
        <f>IF($A$42=TRUE,"L12","")</f>
        <v>L12</v>
      </c>
      <c r="R14" s="63"/>
      <c r="S14" s="3"/>
      <c r="T14" s="3"/>
    </row>
    <row r="15" spans="1:20" ht="19.5" customHeight="1" thickBot="1">
      <c r="A15" s="23"/>
      <c r="B15" s="146">
        <f>IF($A$41=TRUE,B11+1,"")</f>
        <v>3</v>
      </c>
      <c r="C15" s="100"/>
      <c r="D15" s="147" t="s">
        <v>74</v>
      </c>
      <c r="E15" s="105">
        <f>'Протокол змагань'!H22</f>
        <v>0</v>
      </c>
      <c r="F15" s="151"/>
      <c r="G15" s="64"/>
      <c r="H15" s="143"/>
      <c r="I15" s="62"/>
      <c r="J15" s="152"/>
      <c r="K15" s="61"/>
      <c r="L15" s="105">
        <v>2</v>
      </c>
      <c r="M15" s="144" t="s">
        <v>90</v>
      </c>
      <c r="N15" s="194"/>
      <c r="O15" s="59"/>
      <c r="P15" s="62"/>
      <c r="Q15" s="59"/>
      <c r="R15" s="91" t="s">
        <v>104</v>
      </c>
      <c r="S15" s="144" t="s">
        <v>84</v>
      </c>
      <c r="T15" s="3"/>
    </row>
    <row r="16" spans="1:20" ht="19.5" customHeight="1" thickBot="1">
      <c r="A16" s="23">
        <f>IF($A$42=TRUE,12,"")</f>
        <v>12</v>
      </c>
      <c r="B16" s="144" t="str">
        <f>'Протокол змагань'!F11</f>
        <v>АМ</v>
      </c>
      <c r="C16" s="94">
        <v>2</v>
      </c>
      <c r="D16" s="148" t="str">
        <f>IF($A$42=TRUE,"W3","")</f>
        <v>W3</v>
      </c>
      <c r="E16" s="66"/>
      <c r="F16" s="139"/>
      <c r="G16" s="98"/>
      <c r="H16" s="143"/>
      <c r="I16" s="107"/>
      <c r="J16" s="152"/>
      <c r="K16" s="59"/>
      <c r="L16" s="152"/>
      <c r="M16" s="153" t="str">
        <f>IF($A$42=TRUE,"W23","")</f>
        <v>W23</v>
      </c>
      <c r="N16" s="62"/>
      <c r="O16" s="59"/>
      <c r="P16" s="91">
        <v>2</v>
      </c>
      <c r="Q16" s="144" t="s">
        <v>84</v>
      </c>
      <c r="R16" s="84"/>
      <c r="S16" s="115"/>
      <c r="T16" s="3"/>
    </row>
    <row r="17" spans="1:20" ht="19.5" customHeight="1" thickBot="1">
      <c r="A17" s="23"/>
      <c r="B17" s="127"/>
      <c r="C17" s="95"/>
      <c r="D17" s="150">
        <f>IF($A$41=TRUE,D9+1,"")</f>
        <v>10</v>
      </c>
      <c r="E17" s="60"/>
      <c r="F17" s="147" t="s">
        <v>92</v>
      </c>
      <c r="G17" s="101">
        <f>'Протокол змагань'!I27</f>
        <v>0</v>
      </c>
      <c r="H17" s="151"/>
      <c r="I17" s="107"/>
      <c r="J17" s="159"/>
      <c r="K17" s="108"/>
      <c r="L17" s="152"/>
      <c r="M17" s="61"/>
      <c r="N17" s="62"/>
      <c r="O17" s="61"/>
      <c r="P17" s="62"/>
      <c r="Q17" s="153" t="str">
        <f>IF($A$42=TRUE,"W14","")</f>
        <v>W14</v>
      </c>
      <c r="R17" s="62"/>
      <c r="S17" s="154">
        <f>IF($A$41=TRUE,S10+1,"")</f>
        <v>14</v>
      </c>
      <c r="T17" s="3"/>
    </row>
    <row r="18" spans="1:20" ht="19.5" customHeight="1" thickBot="1">
      <c r="A18" s="23">
        <f>IF($A$42=TRUE,4,"")</f>
        <v>4</v>
      </c>
      <c r="B18" s="144" t="str">
        <f>'Протокол змагань'!E9</f>
        <v>ГП</v>
      </c>
      <c r="C18" s="97" t="s">
        <v>104</v>
      </c>
      <c r="D18" s="151"/>
      <c r="E18" s="60"/>
      <c r="F18" s="148" t="str">
        <f>IF($A$42=TRUE,"W10","")</f>
        <v>W10</v>
      </c>
      <c r="G18" s="92"/>
      <c r="H18" s="151"/>
      <c r="I18" s="107"/>
      <c r="J18" s="159"/>
      <c r="K18" s="108"/>
      <c r="L18" s="152"/>
      <c r="M18" s="61"/>
      <c r="N18" s="102">
        <f>'Протокол змагань'!I29</f>
        <v>0</v>
      </c>
      <c r="O18" s="181" t="s">
        <v>84</v>
      </c>
      <c r="P18" s="194"/>
      <c r="Q18" s="155">
        <f>IF($A$41=TRUE,Q11+1,"")</f>
        <v>18</v>
      </c>
      <c r="R18" s="102" t="s">
        <v>97</v>
      </c>
      <c r="S18" s="156"/>
      <c r="T18" s="3"/>
    </row>
    <row r="19" spans="1:20" ht="19.5" customHeight="1" thickBot="1">
      <c r="A19" s="23"/>
      <c r="B19" s="146">
        <f>IF($A$41=TRUE,B15+1,"")</f>
        <v>4</v>
      </c>
      <c r="C19" s="100"/>
      <c r="D19" s="147" t="s">
        <v>92</v>
      </c>
      <c r="E19" s="101">
        <v>2</v>
      </c>
      <c r="F19" s="143"/>
      <c r="G19" s="179"/>
      <c r="H19" s="151"/>
      <c r="I19" s="107"/>
      <c r="J19" s="159"/>
      <c r="K19" s="108"/>
      <c r="L19" s="152"/>
      <c r="M19" s="59"/>
      <c r="N19" s="62"/>
      <c r="O19" s="153" t="str">
        <f>IF($A$42=TRUE,"W18","")</f>
        <v>W18</v>
      </c>
      <c r="P19" s="62"/>
      <c r="Q19" s="59"/>
      <c r="R19" s="62"/>
      <c r="S19" s="115" t="str">
        <f>IF($A$42=TRUE,"L4","")</f>
        <v>L4</v>
      </c>
      <c r="T19" s="3"/>
    </row>
    <row r="20" spans="1:20" ht="19.5" customHeight="1" thickBot="1">
      <c r="A20" s="23">
        <f>IF($A$42=TRUE,13,"")</f>
        <v>13</v>
      </c>
      <c r="B20" s="144" t="s">
        <v>97</v>
      </c>
      <c r="C20" s="94" t="s">
        <v>97</v>
      </c>
      <c r="D20" s="148" t="str">
        <f>IF($A$42=TRUE,"W4","")</f>
        <v>W4</v>
      </c>
      <c r="E20" s="103"/>
      <c r="F20" s="143"/>
      <c r="G20" s="179"/>
      <c r="H20" s="151"/>
      <c r="I20" s="107"/>
      <c r="J20" s="159"/>
      <c r="K20" s="108"/>
      <c r="L20" s="152"/>
      <c r="M20" s="59"/>
      <c r="N20" s="62"/>
      <c r="O20" s="61"/>
      <c r="P20" s="105">
        <v>0</v>
      </c>
      <c r="Q20" s="181" t="s">
        <v>68</v>
      </c>
      <c r="R20" s="62"/>
      <c r="S20" s="62"/>
      <c r="T20" s="3"/>
    </row>
    <row r="21" spans="1:19" ht="19.5" customHeight="1">
      <c r="A21" s="23"/>
      <c r="B21" s="157"/>
      <c r="C21" s="95"/>
      <c r="D21" s="143"/>
      <c r="E21" s="104"/>
      <c r="F21" s="143"/>
      <c r="G21" s="179"/>
      <c r="H21" s="151"/>
      <c r="I21" s="107"/>
      <c r="J21" s="159"/>
      <c r="K21" s="108"/>
      <c r="L21" s="152"/>
      <c r="M21" s="59"/>
      <c r="N21" s="62"/>
      <c r="O21" s="59"/>
      <c r="P21" s="63"/>
      <c r="Q21" s="148" t="str">
        <f>IF($A$42=TRUE,"L11","")</f>
        <v>L11</v>
      </c>
      <c r="R21" s="63"/>
      <c r="S21" s="63"/>
    </row>
    <row r="22" spans="1:20" ht="19.5" customHeight="1" thickBot="1">
      <c r="A22" s="23">
        <f>IF($A$42=TRUE,3,"")</f>
        <v>3</v>
      </c>
      <c r="B22" s="144" t="str">
        <f>'Протокол змагань'!E10</f>
        <v>ЛСПГ</v>
      </c>
      <c r="C22" s="89">
        <v>2</v>
      </c>
      <c r="D22" s="143"/>
      <c r="E22" s="104"/>
      <c r="F22" s="143"/>
      <c r="G22" s="179"/>
      <c r="H22" s="151"/>
      <c r="I22" s="107"/>
      <c r="J22" s="159"/>
      <c r="K22" s="108"/>
      <c r="L22" s="152"/>
      <c r="M22" s="59"/>
      <c r="N22" s="62"/>
      <c r="O22" s="59"/>
      <c r="P22" s="62"/>
      <c r="Q22" s="59"/>
      <c r="R22" s="63"/>
      <c r="S22" s="63"/>
      <c r="T22" s="3"/>
    </row>
    <row r="23" spans="1:20" ht="19.5" customHeight="1" thickBot="1">
      <c r="A23" s="23"/>
      <c r="B23" s="146">
        <f>IF($A$41=TRUE,B19+1,"")</f>
        <v>5</v>
      </c>
      <c r="C23" s="100"/>
      <c r="D23" s="144" t="s">
        <v>68</v>
      </c>
      <c r="E23" s="96">
        <f>'Протокол змагань'!H16</f>
        <v>0</v>
      </c>
      <c r="F23" s="65"/>
      <c r="G23" s="180"/>
      <c r="H23" s="151"/>
      <c r="I23" s="107"/>
      <c r="J23" s="159"/>
      <c r="K23" s="108"/>
      <c r="L23" s="62"/>
      <c r="M23" s="59"/>
      <c r="N23" s="62"/>
      <c r="O23" s="59"/>
      <c r="P23" s="62"/>
      <c r="Q23" s="59"/>
      <c r="R23" s="63"/>
      <c r="S23" s="63"/>
      <c r="T23" s="3"/>
    </row>
    <row r="24" spans="1:20" ht="19.5" customHeight="1" thickBot="1">
      <c r="A24" s="23">
        <f>IF($A$42=TRUE,14,"")</f>
        <v>14</v>
      </c>
      <c r="B24" s="181" t="s">
        <v>122</v>
      </c>
      <c r="C24" s="94">
        <f>'Протокол змагань'!I10</f>
        <v>0</v>
      </c>
      <c r="D24" s="148" t="str">
        <f>IF($A$42=TRUE,"W5","")</f>
        <v>W5</v>
      </c>
      <c r="E24" s="66"/>
      <c r="F24" s="59"/>
      <c r="G24" s="180"/>
      <c r="H24" s="151"/>
      <c r="I24" s="107"/>
      <c r="J24" s="159"/>
      <c r="K24" s="108"/>
      <c r="L24" s="152"/>
      <c r="M24" s="59"/>
      <c r="N24" s="62"/>
      <c r="O24" s="59"/>
      <c r="P24" s="62"/>
      <c r="Q24" s="59"/>
      <c r="R24" s="91" t="s">
        <v>97</v>
      </c>
      <c r="S24" s="156" t="s">
        <v>97</v>
      </c>
      <c r="T24" s="3"/>
    </row>
    <row r="25" spans="1:20" ht="19.5" customHeight="1" thickBot="1">
      <c r="A25" s="23"/>
      <c r="B25" s="127"/>
      <c r="C25" s="95"/>
      <c r="D25" s="150">
        <f>IF($A$41=TRUE,D17+1,"")</f>
        <v>11</v>
      </c>
      <c r="E25" s="60"/>
      <c r="F25" s="144" t="s">
        <v>80</v>
      </c>
      <c r="G25" s="96">
        <v>2</v>
      </c>
      <c r="H25" s="151"/>
      <c r="I25" s="107"/>
      <c r="J25" s="159"/>
      <c r="K25" s="108"/>
      <c r="L25" s="96">
        <v>2</v>
      </c>
      <c r="M25" s="147" t="s">
        <v>92</v>
      </c>
      <c r="N25" s="62"/>
      <c r="O25" s="59"/>
      <c r="P25" s="91">
        <v>0</v>
      </c>
      <c r="Q25" s="192" t="s">
        <v>86</v>
      </c>
      <c r="R25" s="84"/>
      <c r="S25" s="115" t="str">
        <f>IF($A$42=TRUE,"L5","")</f>
        <v>L5</v>
      </c>
      <c r="T25" s="3"/>
    </row>
    <row r="26" spans="1:20" ht="19.5" customHeight="1" thickBot="1">
      <c r="A26" s="23">
        <f>IF($A$42=TRUE,6,"")</f>
        <v>6</v>
      </c>
      <c r="B26" s="144" t="str">
        <f>'Протокол змагань'!E12</f>
        <v>Агро.</v>
      </c>
      <c r="C26" s="97">
        <v>2</v>
      </c>
      <c r="D26" s="151"/>
      <c r="E26" s="60"/>
      <c r="F26" s="148" t="str">
        <f>IF($A$42=TRUE,"W11","")</f>
        <v>W11</v>
      </c>
      <c r="G26" s="98"/>
      <c r="H26" s="143"/>
      <c r="I26" s="107"/>
      <c r="J26" s="152"/>
      <c r="K26" s="99"/>
      <c r="L26" s="152"/>
      <c r="M26" s="148" t="str">
        <f>IF($A$42=TRUE,"L21","")</f>
        <v>L21</v>
      </c>
      <c r="N26" s="62"/>
      <c r="O26" s="61"/>
      <c r="P26" s="62"/>
      <c r="Q26" s="153" t="str">
        <f>IF($A$42=TRUE,"W15","")</f>
        <v>W15</v>
      </c>
      <c r="R26" s="62"/>
      <c r="S26" s="154">
        <f>IF($A$41=TRUE,S17+1,"")</f>
        <v>15</v>
      </c>
      <c r="T26" s="3"/>
    </row>
    <row r="27" spans="1:21" ht="19.5" customHeight="1" thickBot="1">
      <c r="A27" s="23"/>
      <c r="B27" s="146">
        <f>IF($A$41=TRUE,B23+1,"")</f>
        <v>6</v>
      </c>
      <c r="C27" s="100"/>
      <c r="D27" s="144" t="s">
        <v>80</v>
      </c>
      <c r="E27" s="101">
        <f>'Протокол змагань'!I16</f>
        <v>2</v>
      </c>
      <c r="F27" s="139"/>
      <c r="G27" s="64"/>
      <c r="H27" s="139"/>
      <c r="I27" s="212">
        <f>IF($A$41=TRUE,I12+1,"")</f>
        <v>28</v>
      </c>
      <c r="J27" s="212"/>
      <c r="K27" s="99"/>
      <c r="L27" s="152"/>
      <c r="M27" s="109"/>
      <c r="N27" s="110">
        <f>'Протокол змагань'!H30</f>
        <v>0</v>
      </c>
      <c r="O27" s="191" t="s">
        <v>74</v>
      </c>
      <c r="P27" s="194"/>
      <c r="Q27" s="155">
        <f>IF($A$41=TRUE,Q18+1,"")</f>
        <v>19</v>
      </c>
      <c r="R27" s="102" t="s">
        <v>104</v>
      </c>
      <c r="S27" s="156" t="s">
        <v>86</v>
      </c>
      <c r="T27" s="3"/>
      <c r="U27" s="3"/>
    </row>
    <row r="28" spans="1:20" ht="19.5" customHeight="1" thickBot="1">
      <c r="A28" s="23">
        <f>IF($A$42=TRUE,11,"")</f>
        <v>11</v>
      </c>
      <c r="B28" s="144" t="str">
        <f>'Протокол змагань'!F12</f>
        <v>ТВБ</v>
      </c>
      <c r="C28" s="94">
        <f>'Протокол змагань'!I12</f>
        <v>0</v>
      </c>
      <c r="D28" s="148" t="str">
        <f>IF($A$42=TRUE,"W6","")</f>
        <v>W6</v>
      </c>
      <c r="E28" s="103"/>
      <c r="F28" s="143"/>
      <c r="G28" s="64"/>
      <c r="H28" s="144" t="s">
        <v>80</v>
      </c>
      <c r="I28" s="105">
        <f>'Протокол змагань'!H34</f>
        <v>0</v>
      </c>
      <c r="J28" s="105">
        <v>2</v>
      </c>
      <c r="K28" s="147" t="s">
        <v>92</v>
      </c>
      <c r="L28" s="193"/>
      <c r="M28" s="155">
        <f>IF($A$41=TRUE,M12+1,"")</f>
        <v>26</v>
      </c>
      <c r="N28" s="62"/>
      <c r="O28" s="153" t="str">
        <f>IF($A$42=TRUE,"W19","")</f>
        <v>W19</v>
      </c>
      <c r="P28" s="62"/>
      <c r="Q28" s="59"/>
      <c r="R28" s="62"/>
      <c r="S28" s="115" t="str">
        <f>IF($A$42=TRUE,"L6","")</f>
        <v>L6</v>
      </c>
      <c r="T28" s="3"/>
    </row>
    <row r="29" spans="1:20" ht="19.5" customHeight="1" thickBot="1">
      <c r="A29" s="23"/>
      <c r="B29" s="127"/>
      <c r="C29" s="95"/>
      <c r="D29" s="143"/>
      <c r="E29" s="104"/>
      <c r="F29" s="150">
        <f>IF($A$41=TRUE,F13+1,"")</f>
        <v>22</v>
      </c>
      <c r="G29" s="98"/>
      <c r="H29" s="148" t="str">
        <f>IF($A$42=TRUE,"W22","")</f>
        <v>W22</v>
      </c>
      <c r="I29" s="55"/>
      <c r="J29" s="145"/>
      <c r="K29" s="153" t="str">
        <f>IF($A$42=TRUE,"W26","")</f>
        <v>W26</v>
      </c>
      <c r="L29" s="152"/>
      <c r="M29" s="61"/>
      <c r="N29" s="62"/>
      <c r="O29" s="61"/>
      <c r="P29" s="105">
        <v>2</v>
      </c>
      <c r="Q29" s="147" t="s">
        <v>74</v>
      </c>
      <c r="R29" s="62"/>
      <c r="S29" s="3"/>
      <c r="T29" s="3"/>
    </row>
    <row r="30" spans="1:20" ht="19.5" customHeight="1" thickBot="1">
      <c r="A30" s="23">
        <f>IF($A$42=TRUE,7,"")</f>
        <v>7</v>
      </c>
      <c r="B30" s="144" t="str">
        <f>'Протокол змагань'!E8</f>
        <v>Вет.</v>
      </c>
      <c r="C30" s="89" t="s">
        <v>104</v>
      </c>
      <c r="D30" s="143"/>
      <c r="E30" s="104"/>
      <c r="F30" s="143"/>
      <c r="G30" s="98"/>
      <c r="H30" s="139"/>
      <c r="I30" s="55"/>
      <c r="J30" s="145"/>
      <c r="K30" s="99"/>
      <c r="L30" s="106">
        <f>'Протокол змагань'!I32</f>
        <v>0</v>
      </c>
      <c r="M30" s="191" t="s">
        <v>88</v>
      </c>
      <c r="N30" s="194"/>
      <c r="O30" s="158">
        <f>IF($A$41=TRUE,O14+1,"")</f>
        <v>24</v>
      </c>
      <c r="P30" s="62"/>
      <c r="Q30" s="148" t="str">
        <f>IF($A$42=TRUE,"L10","")</f>
        <v>L10</v>
      </c>
      <c r="R30" s="63"/>
      <c r="S30" s="3"/>
      <c r="T30" s="3"/>
    </row>
    <row r="31" spans="1:20" ht="19.5" customHeight="1" thickBot="1">
      <c r="A31" s="23"/>
      <c r="B31" s="146">
        <f>IF($A$41=TRUE,B27+1,"")</f>
        <v>7</v>
      </c>
      <c r="C31" s="100"/>
      <c r="D31" s="147" t="s">
        <v>76</v>
      </c>
      <c r="E31" s="96">
        <f>'Протокол змагань'!H17</f>
        <v>2</v>
      </c>
      <c r="F31" s="151"/>
      <c r="G31" s="98"/>
      <c r="H31" s="139"/>
      <c r="I31" s="160"/>
      <c r="J31" s="145"/>
      <c r="K31" s="111"/>
      <c r="L31" s="145"/>
      <c r="M31" s="153" t="str">
        <f>IF($A$42=TRUE,"W24","")</f>
        <v>W24</v>
      </c>
      <c r="N31" s="62"/>
      <c r="O31" s="59"/>
      <c r="P31" s="62"/>
      <c r="Q31" s="59"/>
      <c r="R31" s="91" t="s">
        <v>97</v>
      </c>
      <c r="S31" s="144" t="s">
        <v>70</v>
      </c>
      <c r="T31" s="3"/>
    </row>
    <row r="32" spans="1:20" ht="19.5" customHeight="1" thickBot="1">
      <c r="A32" s="23">
        <f>IF($A$42=TRUE,10,"")</f>
        <v>10</v>
      </c>
      <c r="B32" s="144" t="str">
        <f>'Протокол змагань'!F8</f>
        <v>ЕАЕ</v>
      </c>
      <c r="C32" s="94" t="s">
        <v>97</v>
      </c>
      <c r="D32" s="148" t="str">
        <f>IF($A$42=TRUE,"W7","")</f>
        <v>W7</v>
      </c>
      <c r="E32" s="60"/>
      <c r="F32" s="139"/>
      <c r="G32" s="98"/>
      <c r="H32" s="139"/>
      <c r="I32" s="210" t="s">
        <v>12</v>
      </c>
      <c r="J32" s="210"/>
      <c r="K32" s="56"/>
      <c r="L32" s="145"/>
      <c r="M32" s="61"/>
      <c r="N32" s="62"/>
      <c r="O32" s="59"/>
      <c r="P32" s="96">
        <v>0</v>
      </c>
      <c r="Q32" s="192" t="s">
        <v>70</v>
      </c>
      <c r="R32" s="84"/>
      <c r="S32" s="115" t="str">
        <f>IF($A$42=TRUE,"L7","")</f>
        <v>L7</v>
      </c>
      <c r="T32" s="3"/>
    </row>
    <row r="33" spans="1:20" ht="19.5" customHeight="1" thickBot="1">
      <c r="A33" s="23"/>
      <c r="B33" s="127"/>
      <c r="C33" s="95"/>
      <c r="D33" s="150">
        <f>IF($A$41=TRUE,D25+1,"")</f>
        <v>12</v>
      </c>
      <c r="E33" s="60"/>
      <c r="F33" s="147" t="s">
        <v>76</v>
      </c>
      <c r="G33" s="101">
        <f>'Протокол змагань'!I28</f>
        <v>0</v>
      </c>
      <c r="H33" s="139"/>
      <c r="I33" s="211"/>
      <c r="J33" s="211"/>
      <c r="K33" s="59"/>
      <c r="L33" s="145"/>
      <c r="M33" s="61"/>
      <c r="N33" s="62"/>
      <c r="O33" s="61"/>
      <c r="P33" s="62"/>
      <c r="Q33" s="153" t="str">
        <f>IF($A$42=TRUE,"W16","")</f>
        <v>W16</v>
      </c>
      <c r="R33" s="55"/>
      <c r="S33" s="154">
        <f>IF($A$41=TRUE,S26+1,"")</f>
        <v>16</v>
      </c>
      <c r="T33" s="3"/>
    </row>
    <row r="34" spans="1:20" ht="19.5" customHeight="1" thickBot="1">
      <c r="A34" s="23">
        <f>IF($A$42=TRUE,2,"")</f>
        <v>2</v>
      </c>
      <c r="B34" s="144" t="str">
        <f>'Протокол змагань'!E14</f>
        <v>МТ</v>
      </c>
      <c r="C34" s="97">
        <v>2</v>
      </c>
      <c r="D34" s="151"/>
      <c r="E34" s="60"/>
      <c r="F34" s="148" t="str">
        <f>IF($A$42=TRUE,"W12","")</f>
        <v>W12</v>
      </c>
      <c r="G34" s="92"/>
      <c r="H34" s="167" t="s">
        <v>117</v>
      </c>
      <c r="I34" s="63"/>
      <c r="J34" s="170"/>
      <c r="K34" s="167" t="s">
        <v>118</v>
      </c>
      <c r="L34" s="145"/>
      <c r="M34" s="61"/>
      <c r="N34" s="112">
        <v>2</v>
      </c>
      <c r="O34" s="147" t="s">
        <v>88</v>
      </c>
      <c r="P34" s="194"/>
      <c r="Q34" s="155">
        <f>IF($A$41=TRUE,Q27+1,"")</f>
        <v>20</v>
      </c>
      <c r="R34" s="102">
        <f>'Протокол змагань'!I21</f>
        <v>0</v>
      </c>
      <c r="S34" s="156" t="s">
        <v>97</v>
      </c>
      <c r="T34" s="3"/>
    </row>
    <row r="35" spans="1:20" ht="19.5" customHeight="1" thickBot="1">
      <c r="A35" s="23"/>
      <c r="B35" s="146">
        <f>IF($A$41=TRUE,B31+1,"")</f>
        <v>8</v>
      </c>
      <c r="C35" s="100"/>
      <c r="D35" s="147" t="s">
        <v>72</v>
      </c>
      <c r="E35" s="101">
        <f>'Протокол змагань'!I17</f>
        <v>0</v>
      </c>
      <c r="F35" s="139"/>
      <c r="G35" s="113"/>
      <c r="H35" s="147" t="s">
        <v>82</v>
      </c>
      <c r="I35" s="96">
        <v>2</v>
      </c>
      <c r="J35" s="171">
        <v>1</v>
      </c>
      <c r="K35" s="144" t="s">
        <v>90</v>
      </c>
      <c r="L35" s="31"/>
      <c r="M35" s="59"/>
      <c r="N35" s="56"/>
      <c r="O35" s="153" t="str">
        <f>IF($A$42=TRUE,"W20","")</f>
        <v>W20</v>
      </c>
      <c r="P35" s="62"/>
      <c r="Q35" s="59"/>
      <c r="R35" s="55"/>
      <c r="S35" s="115" t="str">
        <f>IF($A$42=TRUE,"L8","")</f>
        <v>L8</v>
      </c>
      <c r="T35" s="3"/>
    </row>
    <row r="36" spans="1:20" ht="19.5" customHeight="1" thickBot="1">
      <c r="A36" s="23">
        <f>IF($A$42=TRUE,15,"")</f>
        <v>15</v>
      </c>
      <c r="B36" s="144" t="str">
        <f>'Протокол змагань'!F14</f>
        <v> - </v>
      </c>
      <c r="C36" s="94">
        <v>0</v>
      </c>
      <c r="D36" s="148" t="str">
        <f>IF($A$42=TRUE,"W8","")</f>
        <v>W8</v>
      </c>
      <c r="E36" s="21"/>
      <c r="F36" s="127"/>
      <c r="G36" s="25"/>
      <c r="H36" s="148" t="str">
        <f>IF($A$42=TRUE,"W27","")</f>
        <v>W27</v>
      </c>
      <c r="I36" s="168"/>
      <c r="J36" s="170"/>
      <c r="K36" s="148" t="str">
        <f>IF($A$42=TRUE,"L27","")</f>
        <v>L27</v>
      </c>
      <c r="L36" s="145"/>
      <c r="M36" s="59"/>
      <c r="N36" s="56"/>
      <c r="O36" s="61"/>
      <c r="P36" s="105">
        <v>2</v>
      </c>
      <c r="Q36" s="147" t="s">
        <v>88</v>
      </c>
      <c r="R36" s="56"/>
      <c r="S36" s="29"/>
      <c r="T36" s="3"/>
    </row>
    <row r="37" spans="1:19" ht="19.5" customHeight="1">
      <c r="A37" s="23"/>
      <c r="B37" s="127"/>
      <c r="C37" s="95"/>
      <c r="D37" s="157"/>
      <c r="E37" s="21"/>
      <c r="F37" s="127"/>
      <c r="G37" s="25"/>
      <c r="H37" s="146">
        <f>IF($A$41=TRUE,K37+1,"")</f>
        <v>30</v>
      </c>
      <c r="I37" s="114"/>
      <c r="J37" s="172"/>
      <c r="K37" s="154">
        <f>IF($A$41=TRUE,I27+1,"")</f>
        <v>29</v>
      </c>
      <c r="L37" s="161"/>
      <c r="M37" s="29"/>
      <c r="N37" s="28"/>
      <c r="O37" s="29"/>
      <c r="P37" s="28"/>
      <c r="Q37" s="115" t="str">
        <f>IF($A$42=TRUE,"L9","")</f>
        <v>L9</v>
      </c>
      <c r="R37" s="28"/>
      <c r="S37" s="29"/>
    </row>
    <row r="38" spans="1:19" ht="19.5" customHeight="1">
      <c r="A38" s="115"/>
      <c r="B38" s="127"/>
      <c r="C38" s="24"/>
      <c r="D38" s="22"/>
      <c r="E38" s="21"/>
      <c r="F38" s="127" t="s">
        <v>13</v>
      </c>
      <c r="G38" s="26"/>
      <c r="H38" s="146"/>
      <c r="I38" s="114"/>
      <c r="J38" s="172"/>
      <c r="K38" s="29"/>
      <c r="L38" s="162"/>
      <c r="M38" s="127"/>
      <c r="N38" s="127" t="s">
        <v>14</v>
      </c>
      <c r="O38" s="22"/>
      <c r="P38" s="23"/>
      <c r="Q38" s="22"/>
      <c r="R38" s="23"/>
      <c r="S38" s="22"/>
    </row>
    <row r="39" spans="1:19" ht="19.5" customHeight="1" thickBot="1">
      <c r="A39" s="115"/>
      <c r="B39" s="127"/>
      <c r="C39" s="24"/>
      <c r="D39" s="22"/>
      <c r="E39" s="21"/>
      <c r="F39" s="127"/>
      <c r="G39" s="113"/>
      <c r="H39" s="147" t="s">
        <v>92</v>
      </c>
      <c r="I39" s="169">
        <v>0</v>
      </c>
      <c r="J39" s="173">
        <v>2</v>
      </c>
      <c r="K39" s="144" t="s">
        <v>80</v>
      </c>
      <c r="L39" s="31"/>
      <c r="M39" s="22"/>
      <c r="N39" s="23"/>
      <c r="O39" s="22"/>
      <c r="P39" s="23"/>
      <c r="Q39" s="22"/>
      <c r="R39" s="23"/>
      <c r="S39" s="22"/>
    </row>
    <row r="40" spans="1:19" ht="19.5" customHeight="1">
      <c r="A40" s="115"/>
      <c r="G40" s="31"/>
      <c r="H40" s="115" t="str">
        <f>IF($A$42=TRUE,"W28","")</f>
        <v>W28</v>
      </c>
      <c r="I40" s="114"/>
      <c r="J40" s="172"/>
      <c r="K40" s="115" t="str">
        <f>IF($A$42=TRUE,"L28","")</f>
        <v>L28</v>
      </c>
      <c r="M40" s="165" t="s">
        <v>105</v>
      </c>
      <c r="N40" s="166"/>
      <c r="O40" s="165" t="s">
        <v>106</v>
      </c>
      <c r="P40" s="166"/>
      <c r="Q40" s="165" t="s">
        <v>107</v>
      </c>
      <c r="R40" s="166"/>
      <c r="S40" s="1"/>
    </row>
    <row r="41" spans="1:19" ht="19.5" customHeight="1">
      <c r="A41" s="149" t="b">
        <v>1</v>
      </c>
      <c r="G41" s="18"/>
      <c r="H41" s="5"/>
      <c r="I41" s="37"/>
      <c r="J41" s="163"/>
      <c r="M41" s="1"/>
      <c r="O41" s="1"/>
      <c r="Q41" s="1"/>
      <c r="S41" s="1"/>
    </row>
    <row r="42" spans="1:17" ht="25.5">
      <c r="A42" s="149" t="b">
        <v>1</v>
      </c>
      <c r="C42" s="30" t="s">
        <v>121</v>
      </c>
      <c r="D42" s="24"/>
      <c r="E42" s="127"/>
      <c r="F42" s="21"/>
      <c r="I42" s="30" t="s">
        <v>102</v>
      </c>
      <c r="J42" s="127"/>
      <c r="K42" s="115"/>
      <c r="M42" s="27"/>
      <c r="Q42" s="1"/>
    </row>
    <row r="43" spans="3:7" ht="25.5">
      <c r="C43" s="17"/>
      <c r="D43" s="4"/>
      <c r="E43" s="19"/>
      <c r="G43" s="19"/>
    </row>
  </sheetData>
  <sheetProtection/>
  <mergeCells count="8">
    <mergeCell ref="I33:J33"/>
    <mergeCell ref="I12:J12"/>
    <mergeCell ref="I27:J27"/>
    <mergeCell ref="I6:J6"/>
    <mergeCell ref="B1:S1"/>
    <mergeCell ref="I32:J32"/>
    <mergeCell ref="I7:J7"/>
    <mergeCell ref="L7:M7"/>
  </mergeCells>
  <printOptions/>
  <pageMargins left="0.2362204724409449" right="0.2362204724409449" top="0.2362204724409449" bottom="0.1968503937007874" header="0.1968503937007874" footer="0.1968503937007874"/>
  <pageSetup horizontalDpi="600" verticalDpi="600" orientation="landscape" paperSize="9" scale="60" r:id="rId2"/>
  <headerFooter alignWithMargins="0">
    <oddFooter>&amp;L&amp;8Tournament Bracket Template by Vertex42.com&amp;R&amp;8© 2012 Vertex42 LLC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0" zoomScaleNormal="70" zoomScalePageLayoutView="0" workbookViewId="0" topLeftCell="A1">
      <selection activeCell="R17" sqref="R17"/>
    </sheetView>
  </sheetViews>
  <sheetFormatPr defaultColWidth="8.7109375" defaultRowHeight="15"/>
  <cols>
    <col min="1" max="1" width="11.7109375" style="8" customWidth="1"/>
    <col min="2" max="2" width="6.57421875" style="2" customWidth="1"/>
    <col min="3" max="3" width="10.7109375" style="6" customWidth="1"/>
    <col min="4" max="4" width="6.140625" style="6" customWidth="1"/>
    <col min="5" max="6" width="15.7109375" style="2" customWidth="1"/>
    <col min="7" max="7" width="6.140625" style="2" customWidth="1"/>
    <col min="8" max="9" width="10.7109375" style="2" customWidth="1"/>
    <col min="10" max="10" width="4.28125" style="8" customWidth="1"/>
    <col min="11" max="16384" width="8.7109375" style="8" customWidth="1"/>
  </cols>
  <sheetData>
    <row r="1" spans="1:9" ht="54.75" customHeight="1">
      <c r="A1" s="206" t="s">
        <v>113</v>
      </c>
      <c r="B1" s="206"/>
      <c r="C1" s="206"/>
      <c r="D1" s="206"/>
      <c r="E1" s="206"/>
      <c r="F1" s="206"/>
      <c r="G1" s="206"/>
      <c r="H1" s="206"/>
      <c r="I1" s="206"/>
    </row>
    <row r="2" spans="1:9" ht="17.25" customHeight="1">
      <c r="A2" s="67"/>
      <c r="B2" s="219" t="s">
        <v>66</v>
      </c>
      <c r="C2" s="219"/>
      <c r="D2" s="219"/>
      <c r="E2" s="219"/>
      <c r="F2" s="219"/>
      <c r="G2" s="219"/>
      <c r="H2" s="219"/>
      <c r="I2" s="219"/>
    </row>
    <row r="3" spans="2:9" ht="15" customHeight="1">
      <c r="B3" s="220" t="s">
        <v>15</v>
      </c>
      <c r="C3" s="220"/>
      <c r="D3" s="220"/>
      <c r="E3" s="220"/>
      <c r="F3" s="220"/>
      <c r="G3" s="220"/>
      <c r="H3" s="220"/>
      <c r="I3" s="220"/>
    </row>
    <row r="4" spans="1:9" ht="18">
      <c r="A4" s="34" t="s">
        <v>331</v>
      </c>
      <c r="C4" s="2"/>
      <c r="D4" s="2"/>
      <c r="H4" s="9"/>
      <c r="I4" s="9"/>
    </row>
    <row r="5" spans="1:9" ht="18">
      <c r="A5" s="34"/>
      <c r="C5" s="2"/>
      <c r="D5" s="2"/>
      <c r="H5" s="9"/>
      <c r="I5" s="9"/>
    </row>
    <row r="6" spans="1:9" s="41" customFormat="1" ht="36" customHeight="1">
      <c r="A6" s="83" t="s">
        <v>98</v>
      </c>
      <c r="B6" s="124" t="s">
        <v>116</v>
      </c>
      <c r="C6" s="124" t="s">
        <v>115</v>
      </c>
      <c r="D6" s="221" t="s">
        <v>16</v>
      </c>
      <c r="E6" s="221"/>
      <c r="F6" s="221" t="s">
        <v>17</v>
      </c>
      <c r="G6" s="221"/>
      <c r="H6" s="218" t="s">
        <v>18</v>
      </c>
      <c r="I6" s="218"/>
    </row>
    <row r="7" spans="1:9" ht="15" customHeight="1">
      <c r="A7" s="214" t="s">
        <v>112</v>
      </c>
      <c r="B7" s="116">
        <v>1</v>
      </c>
      <c r="C7" s="120" t="s">
        <v>97</v>
      </c>
      <c r="D7" s="70">
        <v>1</v>
      </c>
      <c r="E7" s="71" t="s">
        <v>88</v>
      </c>
      <c r="F7" s="71" t="s">
        <v>97</v>
      </c>
      <c r="G7" s="72">
        <v>16</v>
      </c>
      <c r="H7" s="73"/>
      <c r="I7" s="74"/>
    </row>
    <row r="8" spans="1:9" s="13" customFormat="1" ht="15" customHeight="1">
      <c r="A8" s="222"/>
      <c r="B8" s="116">
        <v>7</v>
      </c>
      <c r="C8" s="120">
        <v>0.6458333333333334</v>
      </c>
      <c r="D8" s="70">
        <v>7</v>
      </c>
      <c r="E8" s="71" t="s">
        <v>76</v>
      </c>
      <c r="F8" s="71" t="s">
        <v>70</v>
      </c>
      <c r="G8" s="72">
        <v>10</v>
      </c>
      <c r="H8" s="73" t="s">
        <v>104</v>
      </c>
      <c r="I8" s="74" t="s">
        <v>97</v>
      </c>
    </row>
    <row r="9" spans="1:9" s="13" customFormat="1" ht="15" customHeight="1">
      <c r="A9" s="75"/>
      <c r="B9" s="119">
        <v>4</v>
      </c>
      <c r="C9" s="121"/>
      <c r="D9" s="76">
        <v>4</v>
      </c>
      <c r="E9" s="77" t="s">
        <v>92</v>
      </c>
      <c r="F9" s="77" t="s">
        <v>97</v>
      </c>
      <c r="G9" s="78">
        <v>13</v>
      </c>
      <c r="H9" s="79"/>
      <c r="I9" s="80"/>
    </row>
    <row r="10" spans="1:9" s="13" customFormat="1" ht="15" customHeight="1">
      <c r="A10" s="75"/>
      <c r="B10" s="116">
        <v>5</v>
      </c>
      <c r="C10" s="120"/>
      <c r="D10" s="70">
        <v>3</v>
      </c>
      <c r="E10" s="71" t="s">
        <v>68</v>
      </c>
      <c r="F10" s="71" t="s">
        <v>122</v>
      </c>
      <c r="G10" s="72">
        <v>14</v>
      </c>
      <c r="H10" s="73">
        <v>2</v>
      </c>
      <c r="I10" s="74">
        <v>0</v>
      </c>
    </row>
    <row r="11" spans="1:9" s="13" customFormat="1" ht="15" customHeight="1">
      <c r="A11" s="214" t="s">
        <v>311</v>
      </c>
      <c r="B11" s="119">
        <v>3</v>
      </c>
      <c r="C11" s="121">
        <v>0.625</v>
      </c>
      <c r="D11" s="76">
        <v>5</v>
      </c>
      <c r="E11" s="77" t="s">
        <v>84</v>
      </c>
      <c r="F11" s="77" t="s">
        <v>74</v>
      </c>
      <c r="G11" s="78">
        <v>12</v>
      </c>
      <c r="H11" s="79">
        <v>1</v>
      </c>
      <c r="I11" s="80">
        <v>2</v>
      </c>
    </row>
    <row r="12" spans="1:9" s="13" customFormat="1" ht="15" customHeight="1">
      <c r="A12" s="223"/>
      <c r="B12" s="116">
        <v>6</v>
      </c>
      <c r="C12" s="120">
        <v>0.6527777777777778</v>
      </c>
      <c r="D12" s="70">
        <v>6</v>
      </c>
      <c r="E12" s="71" t="s">
        <v>80</v>
      </c>
      <c r="F12" s="71" t="s">
        <v>86</v>
      </c>
      <c r="G12" s="189">
        <v>11</v>
      </c>
      <c r="H12" s="73">
        <v>2</v>
      </c>
      <c r="I12" s="74">
        <v>0</v>
      </c>
    </row>
    <row r="13" spans="1:9" s="13" customFormat="1" ht="15" customHeight="1" thickBot="1">
      <c r="A13" s="222"/>
      <c r="B13" s="182">
        <v>2</v>
      </c>
      <c r="C13" s="183">
        <v>0.75</v>
      </c>
      <c r="D13" s="184">
        <v>8</v>
      </c>
      <c r="E13" s="185" t="s">
        <v>90</v>
      </c>
      <c r="F13" s="185" t="s">
        <v>82</v>
      </c>
      <c r="G13" s="186">
        <v>9</v>
      </c>
      <c r="H13" s="187">
        <v>0</v>
      </c>
      <c r="I13" s="188">
        <v>2</v>
      </c>
    </row>
    <row r="14" spans="1:9" s="13" customFormat="1" ht="15" customHeight="1" thickTop="1">
      <c r="A14" s="216" t="s">
        <v>330</v>
      </c>
      <c r="B14" s="116">
        <v>8</v>
      </c>
      <c r="C14" s="120"/>
      <c r="D14" s="70">
        <v>2</v>
      </c>
      <c r="E14" s="71" t="s">
        <v>72</v>
      </c>
      <c r="F14" s="71" t="s">
        <v>97</v>
      </c>
      <c r="G14" s="72">
        <v>15</v>
      </c>
      <c r="H14" s="73"/>
      <c r="I14" s="74"/>
    </row>
    <row r="15" spans="1:9" s="13" customFormat="1" ht="15" customHeight="1">
      <c r="A15" s="217"/>
      <c r="B15" s="116">
        <v>9</v>
      </c>
      <c r="C15" s="120"/>
      <c r="D15" s="70" t="s">
        <v>19</v>
      </c>
      <c r="E15" s="71" t="s">
        <v>88</v>
      </c>
      <c r="F15" s="71" t="s">
        <v>82</v>
      </c>
      <c r="G15" s="72" t="s">
        <v>20</v>
      </c>
      <c r="H15" s="73">
        <v>0</v>
      </c>
      <c r="I15" s="74">
        <v>2</v>
      </c>
    </row>
    <row r="16" spans="1:9" ht="15" customHeight="1">
      <c r="A16" s="75"/>
      <c r="B16" s="116">
        <v>11</v>
      </c>
      <c r="C16" s="120"/>
      <c r="D16" s="70" t="s">
        <v>23</v>
      </c>
      <c r="E16" s="73" t="s">
        <v>68</v>
      </c>
      <c r="F16" s="73" t="s">
        <v>80</v>
      </c>
      <c r="G16" s="72" t="s">
        <v>24</v>
      </c>
      <c r="H16" s="73">
        <v>0</v>
      </c>
      <c r="I16" s="74">
        <v>2</v>
      </c>
    </row>
    <row r="17" spans="1:9" ht="15" customHeight="1">
      <c r="A17" s="75"/>
      <c r="B17" s="116">
        <v>12</v>
      </c>
      <c r="C17" s="120"/>
      <c r="D17" s="70" t="s">
        <v>25</v>
      </c>
      <c r="E17" s="73" t="s">
        <v>76</v>
      </c>
      <c r="F17" s="71" t="s">
        <v>72</v>
      </c>
      <c r="G17" s="72" t="s">
        <v>26</v>
      </c>
      <c r="H17" s="73">
        <v>2</v>
      </c>
      <c r="I17" s="74">
        <v>0</v>
      </c>
    </row>
    <row r="18" spans="1:9" ht="15" customHeight="1">
      <c r="A18" s="75"/>
      <c r="B18" s="116">
        <v>13</v>
      </c>
      <c r="C18" s="120"/>
      <c r="D18" s="70" t="s">
        <v>27</v>
      </c>
      <c r="E18" s="73" t="s">
        <v>97</v>
      </c>
      <c r="F18" s="73" t="s">
        <v>90</v>
      </c>
      <c r="G18" s="72" t="s">
        <v>28</v>
      </c>
      <c r="H18" s="73"/>
      <c r="I18" s="74"/>
    </row>
    <row r="19" spans="1:9" ht="15" customHeight="1">
      <c r="A19" s="75"/>
      <c r="B19" s="116">
        <v>14</v>
      </c>
      <c r="C19" s="120"/>
      <c r="D19" s="70" t="s">
        <v>29</v>
      </c>
      <c r="E19" s="73" t="s">
        <v>84</v>
      </c>
      <c r="F19" s="73" t="s">
        <v>97</v>
      </c>
      <c r="G19" s="72" t="s">
        <v>30</v>
      </c>
      <c r="H19" s="73"/>
      <c r="I19" s="74"/>
    </row>
    <row r="20" spans="1:9" ht="15" customHeight="1">
      <c r="A20" s="75"/>
      <c r="B20" s="116">
        <v>15</v>
      </c>
      <c r="C20" s="120"/>
      <c r="D20" s="70" t="s">
        <v>31</v>
      </c>
      <c r="E20" s="71" t="s">
        <v>97</v>
      </c>
      <c r="F20" s="71" t="s">
        <v>86</v>
      </c>
      <c r="G20" s="72" t="s">
        <v>32</v>
      </c>
      <c r="H20" s="73"/>
      <c r="I20" s="74"/>
    </row>
    <row r="21" spans="1:9" ht="15" customHeight="1">
      <c r="A21" s="75"/>
      <c r="B21" s="116">
        <v>16</v>
      </c>
      <c r="C21" s="120"/>
      <c r="D21" s="70" t="s">
        <v>33</v>
      </c>
      <c r="E21" s="73" t="s">
        <v>70</v>
      </c>
      <c r="F21" s="73" t="s">
        <v>97</v>
      </c>
      <c r="G21" s="72" t="s">
        <v>34</v>
      </c>
      <c r="H21" s="73"/>
      <c r="I21" s="74"/>
    </row>
    <row r="22" spans="1:9" s="13" customFormat="1" ht="15" customHeight="1">
      <c r="A22" s="214" t="s">
        <v>329</v>
      </c>
      <c r="B22" s="116">
        <v>10</v>
      </c>
      <c r="C22" s="120"/>
      <c r="D22" s="70" t="s">
        <v>21</v>
      </c>
      <c r="E22" s="71" t="s">
        <v>74</v>
      </c>
      <c r="F22" s="71" t="s">
        <v>92</v>
      </c>
      <c r="G22" s="72" t="s">
        <v>22</v>
      </c>
      <c r="H22" s="73">
        <v>0</v>
      </c>
      <c r="I22" s="74">
        <v>2</v>
      </c>
    </row>
    <row r="23" spans="1:9" ht="15" customHeight="1">
      <c r="A23" s="215"/>
      <c r="B23" s="116">
        <v>17</v>
      </c>
      <c r="C23" s="120"/>
      <c r="D23" s="70" t="s">
        <v>35</v>
      </c>
      <c r="E23" s="73" t="s">
        <v>90</v>
      </c>
      <c r="F23" s="73" t="s">
        <v>72</v>
      </c>
      <c r="G23" s="72" t="s">
        <v>36</v>
      </c>
      <c r="H23" s="73">
        <v>2</v>
      </c>
      <c r="I23" s="74">
        <v>0</v>
      </c>
    </row>
    <row r="24" spans="1:9" ht="15" customHeight="1">
      <c r="A24" s="75"/>
      <c r="B24" s="116">
        <v>18</v>
      </c>
      <c r="C24" s="120"/>
      <c r="D24" s="70" t="s">
        <v>37</v>
      </c>
      <c r="E24" s="73" t="s">
        <v>84</v>
      </c>
      <c r="F24" s="73" t="s">
        <v>68</v>
      </c>
      <c r="G24" s="72" t="s">
        <v>38</v>
      </c>
      <c r="H24" s="73">
        <v>2</v>
      </c>
      <c r="I24" s="74">
        <v>0</v>
      </c>
    </row>
    <row r="25" spans="1:9" ht="15" customHeight="1">
      <c r="A25" s="75"/>
      <c r="B25" s="116">
        <v>19</v>
      </c>
      <c r="C25" s="120"/>
      <c r="D25" s="70" t="s">
        <v>39</v>
      </c>
      <c r="E25" s="71" t="s">
        <v>86</v>
      </c>
      <c r="F25" s="71" t="s">
        <v>74</v>
      </c>
      <c r="G25" s="72" t="s">
        <v>40</v>
      </c>
      <c r="H25" s="73">
        <v>0</v>
      </c>
      <c r="I25" s="74">
        <v>2</v>
      </c>
    </row>
    <row r="26" spans="1:9" ht="15" customHeight="1">
      <c r="A26" s="75"/>
      <c r="B26" s="116">
        <v>20</v>
      </c>
      <c r="C26" s="120"/>
      <c r="D26" s="70" t="s">
        <v>41</v>
      </c>
      <c r="E26" s="73" t="s">
        <v>70</v>
      </c>
      <c r="F26" s="71" t="s">
        <v>88</v>
      </c>
      <c r="G26" s="72" t="s">
        <v>42</v>
      </c>
      <c r="H26" s="73">
        <v>0</v>
      </c>
      <c r="I26" s="74">
        <v>2</v>
      </c>
    </row>
    <row r="27" spans="1:9" ht="15" customHeight="1">
      <c r="A27" s="75"/>
      <c r="B27" s="116">
        <v>21</v>
      </c>
      <c r="C27" s="120"/>
      <c r="D27" s="70" t="s">
        <v>43</v>
      </c>
      <c r="E27" s="71" t="s">
        <v>82</v>
      </c>
      <c r="F27" s="71" t="s">
        <v>92</v>
      </c>
      <c r="G27" s="72" t="s">
        <v>44</v>
      </c>
      <c r="H27" s="73">
        <v>2</v>
      </c>
      <c r="I27" s="74">
        <v>0</v>
      </c>
    </row>
    <row r="28" spans="1:9" ht="15" customHeight="1">
      <c r="A28" s="75"/>
      <c r="B28" s="116">
        <v>22</v>
      </c>
      <c r="C28" s="120"/>
      <c r="D28" s="70" t="s">
        <v>45</v>
      </c>
      <c r="E28" s="73" t="s">
        <v>80</v>
      </c>
      <c r="F28" s="73" t="s">
        <v>76</v>
      </c>
      <c r="G28" s="72" t="s">
        <v>46</v>
      </c>
      <c r="H28" s="73">
        <v>2</v>
      </c>
      <c r="I28" s="74">
        <v>0</v>
      </c>
    </row>
    <row r="29" spans="1:9" ht="15" customHeight="1">
      <c r="A29" s="75"/>
      <c r="B29" s="116">
        <v>23</v>
      </c>
      <c r="C29" s="120"/>
      <c r="D29" s="70" t="s">
        <v>47</v>
      </c>
      <c r="E29" s="73" t="s">
        <v>90</v>
      </c>
      <c r="F29" s="73" t="s">
        <v>84</v>
      </c>
      <c r="G29" s="72" t="s">
        <v>48</v>
      </c>
      <c r="H29" s="73">
        <v>2</v>
      </c>
      <c r="I29" s="74">
        <v>0</v>
      </c>
    </row>
    <row r="30" spans="1:9" ht="15" customHeight="1">
      <c r="A30" s="75"/>
      <c r="B30" s="116">
        <v>24</v>
      </c>
      <c r="C30" s="120"/>
      <c r="D30" s="70" t="s">
        <v>49</v>
      </c>
      <c r="E30" s="71" t="s">
        <v>74</v>
      </c>
      <c r="F30" s="71" t="s">
        <v>88</v>
      </c>
      <c r="G30" s="72" t="s">
        <v>50</v>
      </c>
      <c r="H30" s="73">
        <v>0</v>
      </c>
      <c r="I30" s="74">
        <v>2</v>
      </c>
    </row>
    <row r="31" spans="1:9" ht="15" customHeight="1">
      <c r="A31" s="75"/>
      <c r="B31" s="116">
        <v>25</v>
      </c>
      <c r="C31" s="120"/>
      <c r="D31" s="70" t="s">
        <v>51</v>
      </c>
      <c r="E31" s="73" t="s">
        <v>76</v>
      </c>
      <c r="F31" s="73" t="s">
        <v>90</v>
      </c>
      <c r="G31" s="72" t="s">
        <v>52</v>
      </c>
      <c r="H31" s="73">
        <v>0</v>
      </c>
      <c r="I31" s="74">
        <v>2</v>
      </c>
    </row>
    <row r="32" spans="1:9" ht="15" customHeight="1">
      <c r="A32" s="75"/>
      <c r="B32" s="116">
        <v>26</v>
      </c>
      <c r="C32" s="120"/>
      <c r="D32" s="70" t="s">
        <v>53</v>
      </c>
      <c r="E32" s="71" t="s">
        <v>92</v>
      </c>
      <c r="F32" s="71" t="s">
        <v>88</v>
      </c>
      <c r="G32" s="72" t="s">
        <v>54</v>
      </c>
      <c r="H32" s="73">
        <v>2</v>
      </c>
      <c r="I32" s="74">
        <v>0</v>
      </c>
    </row>
    <row r="33" spans="1:9" ht="15" customHeight="1">
      <c r="A33" s="82"/>
      <c r="B33" s="116">
        <v>27</v>
      </c>
      <c r="C33" s="120"/>
      <c r="D33" s="70" t="s">
        <v>55</v>
      </c>
      <c r="E33" s="71" t="s">
        <v>82</v>
      </c>
      <c r="F33" s="73" t="s">
        <v>90</v>
      </c>
      <c r="G33" s="72" t="s">
        <v>56</v>
      </c>
      <c r="H33" s="73">
        <v>2</v>
      </c>
      <c r="I33" s="74">
        <v>1</v>
      </c>
    </row>
    <row r="34" spans="1:9" ht="15" customHeight="1">
      <c r="A34" s="82"/>
      <c r="B34" s="116">
        <v>28</v>
      </c>
      <c r="C34" s="120"/>
      <c r="D34" s="70" t="s">
        <v>57</v>
      </c>
      <c r="E34" s="73" t="s">
        <v>80</v>
      </c>
      <c r="F34" s="71" t="s">
        <v>92</v>
      </c>
      <c r="G34" s="72" t="s">
        <v>58</v>
      </c>
      <c r="H34" s="73">
        <v>0</v>
      </c>
      <c r="I34" s="74">
        <v>2</v>
      </c>
    </row>
    <row r="35" spans="1:9" ht="15" customHeight="1">
      <c r="A35" s="82"/>
      <c r="B35" s="116">
        <v>29</v>
      </c>
      <c r="C35" s="120"/>
      <c r="D35" s="70" t="s">
        <v>59</v>
      </c>
      <c r="E35" s="73" t="s">
        <v>90</v>
      </c>
      <c r="F35" s="73" t="s">
        <v>80</v>
      </c>
      <c r="G35" s="72" t="s">
        <v>60</v>
      </c>
      <c r="H35" s="73">
        <v>1</v>
      </c>
      <c r="I35" s="74">
        <v>2</v>
      </c>
    </row>
    <row r="36" spans="1:9" ht="15" customHeight="1">
      <c r="A36" s="82" t="s">
        <v>337</v>
      </c>
      <c r="B36" s="117">
        <v>30</v>
      </c>
      <c r="C36" s="122"/>
      <c r="D36" s="45" t="s">
        <v>61</v>
      </c>
      <c r="E36" s="190" t="s">
        <v>82</v>
      </c>
      <c r="F36" s="190" t="s">
        <v>92</v>
      </c>
      <c r="G36" s="42" t="s">
        <v>62</v>
      </c>
      <c r="H36" s="43">
        <v>2</v>
      </c>
      <c r="I36" s="44">
        <v>0</v>
      </c>
    </row>
    <row r="37" spans="2:9" ht="16.5" customHeight="1">
      <c r="B37" s="118"/>
      <c r="C37" s="123" t="s">
        <v>13</v>
      </c>
      <c r="D37" s="123"/>
      <c r="E37" s="12"/>
      <c r="F37" s="14"/>
      <c r="G37" s="14"/>
      <c r="H37" s="178" t="s">
        <v>63</v>
      </c>
      <c r="I37" s="15"/>
    </row>
    <row r="38" spans="2:9" ht="16.5" customHeight="1">
      <c r="B38" s="118"/>
      <c r="C38" s="123"/>
      <c r="D38" s="123"/>
      <c r="E38" s="125"/>
      <c r="F38" s="14"/>
      <c r="G38" s="14"/>
      <c r="H38" s="178"/>
      <c r="I38" s="15"/>
    </row>
    <row r="39" spans="2:9" s="14" customFormat="1" ht="18" customHeight="1">
      <c r="B39" s="1" t="s">
        <v>4</v>
      </c>
      <c r="C39" s="81"/>
      <c r="D39" s="81"/>
      <c r="E39" s="1"/>
      <c r="F39" s="68" t="s">
        <v>109</v>
      </c>
      <c r="G39" s="8"/>
      <c r="I39" s="10"/>
    </row>
    <row r="40" spans="2:9" ht="9" customHeight="1">
      <c r="B40" s="1"/>
      <c r="C40" s="81"/>
      <c r="D40" s="81"/>
      <c r="E40" s="1"/>
      <c r="F40" s="7"/>
      <c r="G40" s="7"/>
      <c r="H40" s="40"/>
      <c r="I40" s="11"/>
    </row>
    <row r="41" spans="2:8" s="2" customFormat="1" ht="19.5" customHeight="1">
      <c r="B41" s="1" t="s">
        <v>64</v>
      </c>
      <c r="C41" s="81"/>
      <c r="D41" s="81"/>
      <c r="E41" s="1"/>
      <c r="F41" s="7"/>
      <c r="H41" s="69"/>
    </row>
  </sheetData>
  <sheetProtection/>
  <mergeCells count="10">
    <mergeCell ref="A22:A23"/>
    <mergeCell ref="A14:A15"/>
    <mergeCell ref="A1:I1"/>
    <mergeCell ref="H6:I6"/>
    <mergeCell ref="B2:I2"/>
    <mergeCell ref="B3:I3"/>
    <mergeCell ref="D6:E6"/>
    <mergeCell ref="F6:G6"/>
    <mergeCell ref="A7:A8"/>
    <mergeCell ref="A11:A13"/>
  </mergeCells>
  <printOptions horizontalCentered="1"/>
  <pageMargins left="0.3937007874015748" right="0.2755905511811024" top="0.5118110236220472" bottom="0.551181102362204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="85" zoomScaleNormal="85" zoomScalePageLayoutView="0" workbookViewId="0" topLeftCell="A1">
      <selection activeCell="F12" sqref="F12"/>
    </sheetView>
  </sheetViews>
  <sheetFormatPr defaultColWidth="9.140625" defaultRowHeight="15"/>
  <cols>
    <col min="1" max="1" width="4.421875" style="245" customWidth="1"/>
    <col min="2" max="2" width="5.140625" style="245" customWidth="1"/>
    <col min="3" max="3" width="1.28515625" style="257" customWidth="1"/>
    <col min="4" max="4" width="7.7109375" style="258" customWidth="1"/>
    <col min="5" max="5" width="7.28125" style="205" customWidth="1"/>
    <col min="6" max="6" width="39.8515625" style="257" customWidth="1"/>
    <col min="7" max="7" width="57.140625" style="259" customWidth="1"/>
    <col min="8" max="8" width="0.5625" style="245" hidden="1" customWidth="1"/>
    <col min="9" max="9" width="4.28125" style="245" customWidth="1"/>
    <col min="10" max="10" width="32.421875" style="245" customWidth="1"/>
    <col min="11" max="11" width="56.28125" style="245" customWidth="1"/>
    <col min="12" max="16384" width="9.140625" style="245" customWidth="1"/>
  </cols>
  <sheetData>
    <row r="1" spans="1:8" s="230" customFormat="1" ht="53.25" customHeight="1">
      <c r="A1" s="228" t="s">
        <v>113</v>
      </c>
      <c r="B1" s="228"/>
      <c r="C1" s="228"/>
      <c r="D1" s="228"/>
      <c r="E1" s="228"/>
      <c r="F1" s="228"/>
      <c r="G1" s="228"/>
      <c r="H1" s="229"/>
    </row>
    <row r="2" spans="1:8" s="230" customFormat="1" ht="17.25" customHeight="1">
      <c r="A2" s="231"/>
      <c r="B2" s="197" t="s">
        <v>66</v>
      </c>
      <c r="C2" s="197"/>
      <c r="D2" s="197"/>
      <c r="E2" s="197"/>
      <c r="F2" s="197"/>
      <c r="G2" s="197"/>
      <c r="H2" s="197"/>
    </row>
    <row r="3" spans="2:8" s="230" customFormat="1" ht="18">
      <c r="B3" s="198" t="s">
        <v>340</v>
      </c>
      <c r="C3" s="198"/>
      <c r="D3" s="198"/>
      <c r="E3" s="198"/>
      <c r="F3" s="198"/>
      <c r="G3" s="198"/>
      <c r="H3" s="198"/>
    </row>
    <row r="4" spans="1:8" s="230" customFormat="1" ht="18">
      <c r="A4" s="199" t="s">
        <v>331</v>
      </c>
      <c r="B4" s="200"/>
      <c r="C4" s="200"/>
      <c r="D4" s="200"/>
      <c r="E4" s="204"/>
      <c r="F4" s="201"/>
      <c r="G4" s="201"/>
      <c r="H4" s="202"/>
    </row>
    <row r="5" spans="1:10" s="177" customFormat="1" ht="39" customHeight="1">
      <c r="A5" s="174" t="s">
        <v>99</v>
      </c>
      <c r="B5" s="174" t="s">
        <v>108</v>
      </c>
      <c r="C5" s="174" t="s">
        <v>95</v>
      </c>
      <c r="D5" s="174" t="s">
        <v>119</v>
      </c>
      <c r="E5" s="203" t="s">
        <v>96</v>
      </c>
      <c r="F5" s="175" t="s">
        <v>339</v>
      </c>
      <c r="G5" s="174" t="s">
        <v>120</v>
      </c>
      <c r="H5" s="176"/>
      <c r="J5" s="196" t="s">
        <v>338</v>
      </c>
    </row>
    <row r="6" spans="1:11" s="236" customFormat="1" ht="31.5">
      <c r="A6" s="233"/>
      <c r="B6" s="233">
        <v>1</v>
      </c>
      <c r="C6" s="234"/>
      <c r="D6" s="232" t="s">
        <v>82</v>
      </c>
      <c r="E6" s="226">
        <v>1</v>
      </c>
      <c r="F6" s="234"/>
      <c r="G6" s="234"/>
      <c r="H6" s="235"/>
      <c r="J6" s="237" t="s">
        <v>271</v>
      </c>
      <c r="K6" s="237" t="s">
        <v>272</v>
      </c>
    </row>
    <row r="7" spans="1:11" s="239" customFormat="1" ht="31.5">
      <c r="A7" s="233"/>
      <c r="B7" s="233">
        <v>2</v>
      </c>
      <c r="C7" s="234"/>
      <c r="D7" s="232" t="s">
        <v>82</v>
      </c>
      <c r="E7" s="226"/>
      <c r="F7" s="238"/>
      <c r="G7" s="238"/>
      <c r="H7" s="235"/>
      <c r="J7" s="237" t="s">
        <v>273</v>
      </c>
      <c r="K7" s="237" t="s">
        <v>274</v>
      </c>
    </row>
    <row r="8" spans="1:11" s="239" customFormat="1" ht="31.5">
      <c r="A8" s="233"/>
      <c r="B8" s="233">
        <v>3</v>
      </c>
      <c r="C8" s="234"/>
      <c r="D8" s="232" t="s">
        <v>82</v>
      </c>
      <c r="E8" s="226"/>
      <c r="F8" s="238"/>
      <c r="G8" s="238"/>
      <c r="H8" s="235"/>
      <c r="J8" s="237" t="s">
        <v>275</v>
      </c>
      <c r="K8" s="237" t="s">
        <v>276</v>
      </c>
    </row>
    <row r="9" spans="1:11" s="239" customFormat="1" ht="15.75">
      <c r="A9" s="233"/>
      <c r="B9" s="233">
        <v>4</v>
      </c>
      <c r="C9" s="234"/>
      <c r="D9" s="232" t="s">
        <v>82</v>
      </c>
      <c r="E9" s="226"/>
      <c r="F9" s="238"/>
      <c r="G9" s="238"/>
      <c r="H9" s="235"/>
      <c r="J9" s="237" t="s">
        <v>277</v>
      </c>
      <c r="K9" s="237" t="s">
        <v>274</v>
      </c>
    </row>
    <row r="10" spans="1:11" s="239" customFormat="1" ht="17.25" customHeight="1">
      <c r="A10" s="233"/>
      <c r="B10" s="233">
        <v>5</v>
      </c>
      <c r="C10" s="237"/>
      <c r="D10" s="240" t="s">
        <v>82</v>
      </c>
      <c r="E10" s="226"/>
      <c r="F10" s="238"/>
      <c r="G10" s="238"/>
      <c r="J10" s="237" t="s">
        <v>278</v>
      </c>
      <c r="K10" s="237" t="s">
        <v>279</v>
      </c>
    </row>
    <row r="11" spans="1:11" s="236" customFormat="1" ht="31.5">
      <c r="A11" s="233"/>
      <c r="B11" s="233">
        <v>6</v>
      </c>
      <c r="C11" s="237"/>
      <c r="D11" s="240" t="s">
        <v>82</v>
      </c>
      <c r="E11" s="226"/>
      <c r="F11" s="234"/>
      <c r="G11" s="234"/>
      <c r="H11" s="241"/>
      <c r="J11" s="237" t="s">
        <v>280</v>
      </c>
      <c r="K11" s="237" t="s">
        <v>281</v>
      </c>
    </row>
    <row r="12" spans="1:11" s="236" customFormat="1" ht="31.5">
      <c r="A12" s="233"/>
      <c r="B12" s="233">
        <v>7</v>
      </c>
      <c r="C12" s="237"/>
      <c r="D12" s="240" t="s">
        <v>82</v>
      </c>
      <c r="E12" s="226"/>
      <c r="F12" s="234"/>
      <c r="G12" s="234"/>
      <c r="H12" s="241"/>
      <c r="J12" s="237" t="s">
        <v>282</v>
      </c>
      <c r="K12" s="237" t="s">
        <v>283</v>
      </c>
    </row>
    <row r="13" spans="1:11" s="236" customFormat="1" ht="15.75">
      <c r="A13" s="233"/>
      <c r="B13" s="233">
        <v>8</v>
      </c>
      <c r="C13" s="237"/>
      <c r="D13" s="240" t="s">
        <v>82</v>
      </c>
      <c r="E13" s="226"/>
      <c r="F13" s="234"/>
      <c r="G13" s="234"/>
      <c r="H13" s="241"/>
      <c r="J13" s="237"/>
      <c r="K13" s="237"/>
    </row>
    <row r="14" spans="1:11" s="236" customFormat="1" ht="15.75">
      <c r="A14" s="233"/>
      <c r="B14" s="233">
        <v>9</v>
      </c>
      <c r="C14" s="237"/>
      <c r="D14" s="240" t="s">
        <v>82</v>
      </c>
      <c r="E14" s="226"/>
      <c r="F14" s="234"/>
      <c r="G14" s="234"/>
      <c r="H14" s="241"/>
      <c r="J14" s="237"/>
      <c r="K14" s="237"/>
    </row>
    <row r="15" spans="1:11" s="236" customFormat="1" ht="15.75">
      <c r="A15" s="233"/>
      <c r="B15" s="233">
        <v>10</v>
      </c>
      <c r="C15" s="237"/>
      <c r="D15" s="240" t="s">
        <v>82</v>
      </c>
      <c r="E15" s="226"/>
      <c r="F15" s="234"/>
      <c r="G15" s="234"/>
      <c r="H15" s="241"/>
      <c r="J15" s="237"/>
      <c r="K15" s="237"/>
    </row>
    <row r="16" spans="1:11" s="236" customFormat="1" ht="15.75">
      <c r="A16" s="233"/>
      <c r="B16" s="233">
        <v>8</v>
      </c>
      <c r="C16" s="237"/>
      <c r="D16" s="240" t="s">
        <v>82</v>
      </c>
      <c r="E16" s="226"/>
      <c r="F16" s="234"/>
      <c r="G16" s="234"/>
      <c r="H16" s="241"/>
      <c r="J16" s="237"/>
      <c r="K16" s="237"/>
    </row>
    <row r="17" spans="1:11" ht="31.5">
      <c r="A17" s="233"/>
      <c r="B17" s="233">
        <v>1</v>
      </c>
      <c r="C17" s="237"/>
      <c r="D17" s="242" t="s">
        <v>92</v>
      </c>
      <c r="E17" s="227">
        <v>2</v>
      </c>
      <c r="F17" s="243"/>
      <c r="G17" s="244"/>
      <c r="J17" s="237" t="s">
        <v>223</v>
      </c>
      <c r="K17" s="237" t="s">
        <v>224</v>
      </c>
    </row>
    <row r="18" spans="1:11" ht="31.5">
      <c r="A18" s="233"/>
      <c r="B18" s="233">
        <v>2</v>
      </c>
      <c r="C18" s="237"/>
      <c r="D18" s="242" t="s">
        <v>92</v>
      </c>
      <c r="E18" s="227"/>
      <c r="F18" s="243"/>
      <c r="G18" s="244"/>
      <c r="J18" s="237" t="s">
        <v>225</v>
      </c>
      <c r="K18" s="237" t="s">
        <v>226</v>
      </c>
    </row>
    <row r="19" spans="1:11" ht="15.75">
      <c r="A19" s="233"/>
      <c r="B19" s="233">
        <v>3</v>
      </c>
      <c r="C19" s="237"/>
      <c r="D19" s="242" t="s">
        <v>92</v>
      </c>
      <c r="E19" s="227"/>
      <c r="F19" s="243"/>
      <c r="G19" s="244"/>
      <c r="J19" s="237" t="s">
        <v>227</v>
      </c>
      <c r="K19" s="237" t="s">
        <v>228</v>
      </c>
    </row>
    <row r="20" spans="1:11" ht="15.75">
      <c r="A20" s="233"/>
      <c r="B20" s="233">
        <v>4</v>
      </c>
      <c r="C20" s="237"/>
      <c r="D20" s="242" t="s">
        <v>92</v>
      </c>
      <c r="E20" s="227"/>
      <c r="F20" s="243"/>
      <c r="G20" s="244"/>
      <c r="J20" s="237" t="s">
        <v>229</v>
      </c>
      <c r="K20" s="237" t="s">
        <v>230</v>
      </c>
    </row>
    <row r="21" spans="1:11" ht="15.75">
      <c r="A21" s="233"/>
      <c r="B21" s="233">
        <v>5</v>
      </c>
      <c r="C21" s="237"/>
      <c r="D21" s="242" t="s">
        <v>92</v>
      </c>
      <c r="E21" s="227"/>
      <c r="F21" s="243"/>
      <c r="G21" s="244"/>
      <c r="J21" s="237" t="s">
        <v>231</v>
      </c>
      <c r="K21" s="237" t="s">
        <v>232</v>
      </c>
    </row>
    <row r="22" spans="1:11" ht="31.5">
      <c r="A22" s="233"/>
      <c r="B22" s="233">
        <v>6</v>
      </c>
      <c r="C22" s="237"/>
      <c r="D22" s="242" t="s">
        <v>92</v>
      </c>
      <c r="E22" s="227"/>
      <c r="F22" s="243"/>
      <c r="G22" s="244"/>
      <c r="J22" s="237" t="s">
        <v>233</v>
      </c>
      <c r="K22" s="237" t="s">
        <v>234</v>
      </c>
    </row>
    <row r="23" spans="1:11" ht="31.5">
      <c r="A23" s="233"/>
      <c r="B23" s="233">
        <v>7</v>
      </c>
      <c r="C23" s="237"/>
      <c r="D23" s="242" t="s">
        <v>92</v>
      </c>
      <c r="E23" s="227"/>
      <c r="F23" s="243"/>
      <c r="G23" s="244"/>
      <c r="J23" s="237" t="s">
        <v>235</v>
      </c>
      <c r="K23" s="237" t="s">
        <v>236</v>
      </c>
    </row>
    <row r="24" spans="1:11" ht="15.75">
      <c r="A24" s="233"/>
      <c r="B24" s="233">
        <v>8</v>
      </c>
      <c r="C24" s="237"/>
      <c r="D24" s="242" t="s">
        <v>92</v>
      </c>
      <c r="E24" s="227"/>
      <c r="F24" s="243"/>
      <c r="G24" s="244"/>
      <c r="J24" s="237" t="s">
        <v>237</v>
      </c>
      <c r="K24" s="237" t="s">
        <v>234</v>
      </c>
    </row>
    <row r="25" spans="1:11" ht="31.5">
      <c r="A25" s="233"/>
      <c r="B25" s="242"/>
      <c r="C25" s="237"/>
      <c r="D25" s="242" t="s">
        <v>92</v>
      </c>
      <c r="E25" s="227"/>
      <c r="F25" s="243"/>
      <c r="G25" s="244"/>
      <c r="J25" s="237" t="s">
        <v>238</v>
      </c>
      <c r="K25" s="237" t="s">
        <v>239</v>
      </c>
    </row>
    <row r="26" spans="1:8" s="239" customFormat="1" ht="16.5" customHeight="1">
      <c r="A26" s="233"/>
      <c r="B26" s="233">
        <v>1</v>
      </c>
      <c r="C26" s="234" t="s">
        <v>103</v>
      </c>
      <c r="D26" s="246" t="s">
        <v>80</v>
      </c>
      <c r="E26" s="226">
        <v>3</v>
      </c>
      <c r="F26" s="247" t="s">
        <v>123</v>
      </c>
      <c r="G26" s="247" t="s">
        <v>124</v>
      </c>
      <c r="H26" s="235"/>
    </row>
    <row r="27" spans="1:8" s="239" customFormat="1" ht="16.5" customHeight="1">
      <c r="A27" s="233"/>
      <c r="B27" s="233">
        <v>2</v>
      </c>
      <c r="C27" s="234"/>
      <c r="D27" s="246" t="s">
        <v>80</v>
      </c>
      <c r="E27" s="226"/>
      <c r="F27" s="247" t="s">
        <v>125</v>
      </c>
      <c r="G27" s="247" t="s">
        <v>124</v>
      </c>
      <c r="H27" s="235"/>
    </row>
    <row r="28" spans="1:8" s="239" customFormat="1" ht="16.5" customHeight="1">
      <c r="A28" s="233"/>
      <c r="B28" s="233">
        <v>3</v>
      </c>
      <c r="C28" s="234"/>
      <c r="D28" s="246" t="s">
        <v>80</v>
      </c>
      <c r="E28" s="226"/>
      <c r="F28" s="247" t="s">
        <v>126</v>
      </c>
      <c r="G28" s="247" t="s">
        <v>127</v>
      </c>
      <c r="H28" s="235"/>
    </row>
    <row r="29" spans="1:8" s="239" customFormat="1" ht="30" customHeight="1">
      <c r="A29" s="233"/>
      <c r="B29" s="233">
        <v>4</v>
      </c>
      <c r="C29" s="234"/>
      <c r="D29" s="246" t="s">
        <v>80</v>
      </c>
      <c r="E29" s="226"/>
      <c r="F29" s="247" t="s">
        <v>128</v>
      </c>
      <c r="G29" s="247" t="s">
        <v>129</v>
      </c>
      <c r="H29" s="235"/>
    </row>
    <row r="30" spans="1:8" s="239" customFormat="1" ht="30" customHeight="1">
      <c r="A30" s="233"/>
      <c r="B30" s="233">
        <v>5</v>
      </c>
      <c r="C30" s="234"/>
      <c r="D30" s="246" t="s">
        <v>80</v>
      </c>
      <c r="E30" s="226"/>
      <c r="F30" s="247" t="s">
        <v>130</v>
      </c>
      <c r="G30" s="247" t="s">
        <v>131</v>
      </c>
      <c r="H30" s="235"/>
    </row>
    <row r="31" spans="1:8" s="236" customFormat="1" ht="30" customHeight="1">
      <c r="A31" s="233"/>
      <c r="B31" s="233">
        <v>6</v>
      </c>
      <c r="C31" s="234"/>
      <c r="D31" s="246" t="s">
        <v>80</v>
      </c>
      <c r="E31" s="226"/>
      <c r="F31" s="247" t="s">
        <v>132</v>
      </c>
      <c r="G31" s="247" t="s">
        <v>131</v>
      </c>
      <c r="H31" s="235"/>
    </row>
    <row r="32" spans="1:8" s="236" customFormat="1" ht="30" customHeight="1">
      <c r="A32" s="233"/>
      <c r="B32" s="233">
        <v>7</v>
      </c>
      <c r="C32" s="234"/>
      <c r="D32" s="246" t="s">
        <v>80</v>
      </c>
      <c r="E32" s="226"/>
      <c r="F32" s="247" t="s">
        <v>133</v>
      </c>
      <c r="G32" s="247" t="s">
        <v>134</v>
      </c>
      <c r="H32" s="235"/>
    </row>
    <row r="33" spans="1:8" s="236" customFormat="1" ht="15.75">
      <c r="A33" s="233"/>
      <c r="B33" s="233">
        <v>8</v>
      </c>
      <c r="C33" s="234"/>
      <c r="D33" s="246" t="s">
        <v>80</v>
      </c>
      <c r="E33" s="226"/>
      <c r="F33" s="247" t="s">
        <v>135</v>
      </c>
      <c r="G33" s="247" t="s">
        <v>136</v>
      </c>
      <c r="H33" s="235"/>
    </row>
    <row r="34" spans="1:8" s="239" customFormat="1" ht="15.75">
      <c r="A34" s="233"/>
      <c r="B34" s="233">
        <v>9</v>
      </c>
      <c r="C34" s="234"/>
      <c r="D34" s="246" t="s">
        <v>80</v>
      </c>
      <c r="E34" s="226"/>
      <c r="F34" s="247" t="s">
        <v>137</v>
      </c>
      <c r="G34" s="247" t="s">
        <v>138</v>
      </c>
      <c r="H34" s="235"/>
    </row>
    <row r="35" spans="1:8" s="239" customFormat="1" ht="15.75">
      <c r="A35" s="233"/>
      <c r="B35" s="233">
        <v>1</v>
      </c>
      <c r="C35" s="234"/>
      <c r="D35" s="246" t="s">
        <v>90</v>
      </c>
      <c r="E35" s="227">
        <v>4</v>
      </c>
      <c r="F35" s="247" t="s">
        <v>251</v>
      </c>
      <c r="G35" s="247" t="s">
        <v>252</v>
      </c>
      <c r="H35" s="248"/>
    </row>
    <row r="36" spans="1:7" s="239" customFormat="1" ht="31.5">
      <c r="A36" s="233"/>
      <c r="B36" s="233">
        <v>2</v>
      </c>
      <c r="C36" s="234"/>
      <c r="D36" s="246" t="s">
        <v>90</v>
      </c>
      <c r="E36" s="227"/>
      <c r="F36" s="247" t="s">
        <v>254</v>
      </c>
      <c r="G36" s="247" t="s">
        <v>255</v>
      </c>
    </row>
    <row r="37" spans="1:8" s="239" customFormat="1" ht="15.75">
      <c r="A37" s="233"/>
      <c r="B37" s="233">
        <v>3</v>
      </c>
      <c r="C37" s="234"/>
      <c r="D37" s="246" t="s">
        <v>90</v>
      </c>
      <c r="E37" s="227"/>
      <c r="F37" s="247" t="s">
        <v>256</v>
      </c>
      <c r="G37" s="247" t="s">
        <v>257</v>
      </c>
      <c r="H37" s="235"/>
    </row>
    <row r="38" spans="1:8" s="239" customFormat="1" ht="31.5">
      <c r="A38" s="233"/>
      <c r="B38" s="233">
        <v>4</v>
      </c>
      <c r="C38" s="234"/>
      <c r="D38" s="246" t="s">
        <v>90</v>
      </c>
      <c r="E38" s="227"/>
      <c r="F38" s="247" t="s">
        <v>259</v>
      </c>
      <c r="G38" s="247" t="s">
        <v>255</v>
      </c>
      <c r="H38" s="235"/>
    </row>
    <row r="39" spans="1:8" s="239" customFormat="1" ht="15.75">
      <c r="A39" s="233"/>
      <c r="B39" s="233">
        <v>5</v>
      </c>
      <c r="C39" s="234"/>
      <c r="D39" s="246" t="s">
        <v>90</v>
      </c>
      <c r="E39" s="227"/>
      <c r="F39" s="247" t="s">
        <v>260</v>
      </c>
      <c r="G39" s="247" t="s">
        <v>261</v>
      </c>
      <c r="H39" s="235"/>
    </row>
    <row r="40" spans="1:8" s="239" customFormat="1" ht="31.5">
      <c r="A40" s="233"/>
      <c r="B40" s="233">
        <v>6</v>
      </c>
      <c r="C40" s="234"/>
      <c r="D40" s="246" t="s">
        <v>90</v>
      </c>
      <c r="E40" s="227"/>
      <c r="F40" s="247" t="s">
        <v>262</v>
      </c>
      <c r="G40" s="247" t="s">
        <v>263</v>
      </c>
      <c r="H40" s="235"/>
    </row>
    <row r="41" spans="1:8" s="239" customFormat="1" ht="31.5">
      <c r="A41" s="233"/>
      <c r="B41" s="233">
        <v>7</v>
      </c>
      <c r="C41" s="234"/>
      <c r="D41" s="246" t="s">
        <v>90</v>
      </c>
      <c r="E41" s="227"/>
      <c r="F41" s="247" t="s">
        <v>258</v>
      </c>
      <c r="G41" s="247" t="s">
        <v>264</v>
      </c>
      <c r="H41" s="248"/>
    </row>
    <row r="42" spans="1:8" s="239" customFormat="1" ht="31.5">
      <c r="A42" s="233"/>
      <c r="B42" s="233">
        <v>8</v>
      </c>
      <c r="C42" s="234"/>
      <c r="D42" s="246" t="s">
        <v>90</v>
      </c>
      <c r="E42" s="227"/>
      <c r="F42" s="247" t="s">
        <v>265</v>
      </c>
      <c r="G42" s="247" t="s">
        <v>266</v>
      </c>
      <c r="H42" s="235"/>
    </row>
    <row r="43" spans="1:8" s="239" customFormat="1" ht="31.5">
      <c r="A43" s="233"/>
      <c r="B43" s="233">
        <v>9</v>
      </c>
      <c r="C43" s="234"/>
      <c r="D43" s="246" t="s">
        <v>90</v>
      </c>
      <c r="E43" s="227"/>
      <c r="F43" s="247" t="s">
        <v>253</v>
      </c>
      <c r="G43" s="247" t="s">
        <v>267</v>
      </c>
      <c r="H43" s="235"/>
    </row>
    <row r="44" spans="1:8" s="239" customFormat="1" ht="31.5">
      <c r="A44" s="233"/>
      <c r="B44" s="233">
        <v>10</v>
      </c>
      <c r="C44" s="234"/>
      <c r="D44" s="246" t="s">
        <v>90</v>
      </c>
      <c r="E44" s="227"/>
      <c r="F44" s="247" t="s">
        <v>268</v>
      </c>
      <c r="G44" s="247" t="s">
        <v>269</v>
      </c>
      <c r="H44" s="235"/>
    </row>
    <row r="45" spans="1:8" s="239" customFormat="1" ht="31.5">
      <c r="A45" s="233"/>
      <c r="B45" s="233">
        <v>11</v>
      </c>
      <c r="C45" s="234"/>
      <c r="D45" s="246" t="s">
        <v>90</v>
      </c>
      <c r="E45" s="227"/>
      <c r="F45" s="247" t="s">
        <v>270</v>
      </c>
      <c r="G45" s="247" t="s">
        <v>255</v>
      </c>
      <c r="H45" s="235"/>
    </row>
    <row r="46" spans="1:7" ht="31.5">
      <c r="A46" s="233"/>
      <c r="B46" s="242">
        <v>1</v>
      </c>
      <c r="C46" s="237"/>
      <c r="D46" s="242" t="s">
        <v>88</v>
      </c>
      <c r="E46" s="227" t="s">
        <v>332</v>
      </c>
      <c r="F46" s="247" t="s">
        <v>295</v>
      </c>
      <c r="G46" s="247" t="s">
        <v>296</v>
      </c>
    </row>
    <row r="47" spans="1:7" ht="15.75">
      <c r="A47" s="233"/>
      <c r="B47" s="242">
        <v>2</v>
      </c>
      <c r="C47" s="237"/>
      <c r="D47" s="242" t="s">
        <v>88</v>
      </c>
      <c r="E47" s="227"/>
      <c r="F47" s="247" t="s">
        <v>297</v>
      </c>
      <c r="G47" s="247" t="s">
        <v>298</v>
      </c>
    </row>
    <row r="48" spans="1:7" ht="15.75">
      <c r="A48" s="233"/>
      <c r="B48" s="242">
        <v>3</v>
      </c>
      <c r="C48" s="237"/>
      <c r="D48" s="242" t="s">
        <v>88</v>
      </c>
      <c r="E48" s="227"/>
      <c r="F48" s="247" t="s">
        <v>299</v>
      </c>
      <c r="G48" s="247" t="s">
        <v>300</v>
      </c>
    </row>
    <row r="49" spans="1:7" ht="15.75">
      <c r="A49" s="233"/>
      <c r="B49" s="242">
        <v>4</v>
      </c>
      <c r="C49" s="237"/>
      <c r="D49" s="242" t="s">
        <v>88</v>
      </c>
      <c r="E49" s="227"/>
      <c r="F49" s="247" t="s">
        <v>301</v>
      </c>
      <c r="G49" s="247" t="s">
        <v>298</v>
      </c>
    </row>
    <row r="50" spans="1:7" ht="31.5">
      <c r="A50" s="233"/>
      <c r="B50" s="242">
        <v>5</v>
      </c>
      <c r="C50" s="237"/>
      <c r="D50" s="242" t="s">
        <v>88</v>
      </c>
      <c r="E50" s="227"/>
      <c r="F50" s="247" t="s">
        <v>302</v>
      </c>
      <c r="G50" s="247" t="s">
        <v>303</v>
      </c>
    </row>
    <row r="51" spans="1:7" ht="31.5">
      <c r="A51" s="233"/>
      <c r="B51" s="242">
        <v>6</v>
      </c>
      <c r="C51" s="237"/>
      <c r="D51" s="242" t="s">
        <v>88</v>
      </c>
      <c r="E51" s="227"/>
      <c r="F51" s="247" t="s">
        <v>304</v>
      </c>
      <c r="G51" s="247" t="s">
        <v>305</v>
      </c>
    </row>
    <row r="52" spans="1:7" ht="15.75">
      <c r="A52" s="233"/>
      <c r="B52" s="242">
        <v>7</v>
      </c>
      <c r="C52" s="237"/>
      <c r="D52" s="242" t="s">
        <v>88</v>
      </c>
      <c r="E52" s="227"/>
      <c r="F52" s="247" t="s">
        <v>306</v>
      </c>
      <c r="G52" s="247" t="s">
        <v>307</v>
      </c>
    </row>
    <row r="53" spans="1:7" ht="15.75">
      <c r="A53" s="233"/>
      <c r="B53" s="242">
        <v>8</v>
      </c>
      <c r="C53" s="237"/>
      <c r="D53" s="242" t="s">
        <v>88</v>
      </c>
      <c r="E53" s="227"/>
      <c r="F53" s="247" t="s">
        <v>308</v>
      </c>
      <c r="G53" s="247" t="s">
        <v>298</v>
      </c>
    </row>
    <row r="54" spans="1:7" ht="15.75">
      <c r="A54" s="233"/>
      <c r="B54" s="242">
        <v>9</v>
      </c>
      <c r="C54" s="237"/>
      <c r="D54" s="242" t="s">
        <v>88</v>
      </c>
      <c r="E54" s="227"/>
      <c r="F54" s="247" t="s">
        <v>309</v>
      </c>
      <c r="G54" s="247" t="s">
        <v>310</v>
      </c>
    </row>
    <row r="55" spans="1:7" ht="15.75">
      <c r="A55" s="233"/>
      <c r="B55" s="242">
        <v>10</v>
      </c>
      <c r="C55" s="237"/>
      <c r="D55" s="242" t="s">
        <v>88</v>
      </c>
      <c r="E55" s="227"/>
      <c r="F55" s="243"/>
      <c r="G55" s="244"/>
    </row>
    <row r="56" spans="1:8" s="236" customFormat="1" ht="31.5">
      <c r="A56" s="233"/>
      <c r="B56" s="233">
        <v>1</v>
      </c>
      <c r="C56" s="234"/>
      <c r="D56" s="233" t="s">
        <v>76</v>
      </c>
      <c r="E56" s="226" t="s">
        <v>332</v>
      </c>
      <c r="F56" s="247" t="s">
        <v>152</v>
      </c>
      <c r="G56" s="247" t="s">
        <v>153</v>
      </c>
      <c r="H56" s="235"/>
    </row>
    <row r="57" spans="1:8" s="236" customFormat="1" ht="15.75">
      <c r="A57" s="233"/>
      <c r="B57" s="233">
        <v>2</v>
      </c>
      <c r="C57" s="234"/>
      <c r="D57" s="233" t="s">
        <v>76</v>
      </c>
      <c r="E57" s="226"/>
      <c r="F57" s="247" t="s">
        <v>155</v>
      </c>
      <c r="G57" s="247" t="s">
        <v>154</v>
      </c>
      <c r="H57" s="235"/>
    </row>
    <row r="58" spans="1:8" s="236" customFormat="1" ht="31.5">
      <c r="A58" s="233"/>
      <c r="B58" s="233">
        <v>3</v>
      </c>
      <c r="C58" s="234"/>
      <c r="D58" s="233" t="s">
        <v>76</v>
      </c>
      <c r="E58" s="226"/>
      <c r="F58" s="247" t="s">
        <v>156</v>
      </c>
      <c r="G58" s="247" t="s">
        <v>157</v>
      </c>
      <c r="H58" s="235"/>
    </row>
    <row r="59" spans="1:8" s="236" customFormat="1" ht="15.75">
      <c r="A59" s="233"/>
      <c r="B59" s="233">
        <v>4</v>
      </c>
      <c r="C59" s="234"/>
      <c r="D59" s="233" t="s">
        <v>76</v>
      </c>
      <c r="E59" s="226"/>
      <c r="F59" s="247" t="s">
        <v>158</v>
      </c>
      <c r="G59" s="247" t="s">
        <v>159</v>
      </c>
      <c r="H59" s="235"/>
    </row>
    <row r="60" spans="1:8" s="236" customFormat="1" ht="15.75">
      <c r="A60" s="233"/>
      <c r="B60" s="233">
        <v>5</v>
      </c>
      <c r="C60" s="234"/>
      <c r="D60" s="233" t="s">
        <v>76</v>
      </c>
      <c r="E60" s="226"/>
      <c r="F60" s="247" t="s">
        <v>160</v>
      </c>
      <c r="G60" s="247" t="s">
        <v>161</v>
      </c>
      <c r="H60" s="235"/>
    </row>
    <row r="61" spans="1:8" s="239" customFormat="1" ht="31.5">
      <c r="A61" s="233"/>
      <c r="B61" s="233">
        <v>6</v>
      </c>
      <c r="C61" s="234"/>
      <c r="D61" s="233" t="s">
        <v>76</v>
      </c>
      <c r="E61" s="226"/>
      <c r="F61" s="247" t="s">
        <v>163</v>
      </c>
      <c r="G61" s="247" t="s">
        <v>164</v>
      </c>
      <c r="H61" s="235"/>
    </row>
    <row r="62" spans="1:9" s="251" customFormat="1" ht="31.5">
      <c r="A62" s="233"/>
      <c r="B62" s="233">
        <v>7</v>
      </c>
      <c r="C62" s="234"/>
      <c r="D62" s="233" t="s">
        <v>76</v>
      </c>
      <c r="E62" s="226"/>
      <c r="F62" s="247" t="s">
        <v>165</v>
      </c>
      <c r="G62" s="247" t="s">
        <v>166</v>
      </c>
      <c r="H62" s="249"/>
      <c r="I62" s="250"/>
    </row>
    <row r="63" spans="1:9" s="250" customFormat="1" ht="31.5">
      <c r="A63" s="233"/>
      <c r="B63" s="233">
        <v>8</v>
      </c>
      <c r="C63" s="234"/>
      <c r="D63" s="233" t="s">
        <v>76</v>
      </c>
      <c r="E63" s="226"/>
      <c r="F63" s="247" t="s">
        <v>162</v>
      </c>
      <c r="G63" s="247" t="s">
        <v>167</v>
      </c>
      <c r="H63" s="252"/>
      <c r="I63" s="236"/>
    </row>
    <row r="64" spans="1:8" s="236" customFormat="1" ht="31.5">
      <c r="A64" s="233"/>
      <c r="B64" s="233">
        <v>9</v>
      </c>
      <c r="C64" s="234"/>
      <c r="D64" s="233" t="s">
        <v>76</v>
      </c>
      <c r="E64" s="226"/>
      <c r="F64" s="247" t="s">
        <v>168</v>
      </c>
      <c r="G64" s="247" t="s">
        <v>169</v>
      </c>
      <c r="H64" s="241"/>
    </row>
    <row r="65" spans="1:8" s="236" customFormat="1" ht="31.5">
      <c r="A65" s="233"/>
      <c r="B65" s="233">
        <v>10</v>
      </c>
      <c r="C65" s="234"/>
      <c r="D65" s="233" t="s">
        <v>76</v>
      </c>
      <c r="E65" s="226"/>
      <c r="F65" s="247" t="s">
        <v>170</v>
      </c>
      <c r="G65" s="247" t="s">
        <v>171</v>
      </c>
      <c r="H65" s="241"/>
    </row>
    <row r="66" spans="1:8" s="236" customFormat="1" ht="31.5">
      <c r="A66" s="233"/>
      <c r="B66" s="233">
        <v>1</v>
      </c>
      <c r="C66" s="234"/>
      <c r="D66" s="232" t="s">
        <v>84</v>
      </c>
      <c r="E66" s="226" t="s">
        <v>333</v>
      </c>
      <c r="F66" s="247" t="s">
        <v>192</v>
      </c>
      <c r="G66" s="247" t="s">
        <v>193</v>
      </c>
      <c r="H66" s="235"/>
    </row>
    <row r="67" spans="1:8" s="236" customFormat="1" ht="31.5">
      <c r="A67" s="233"/>
      <c r="B67" s="233">
        <v>2</v>
      </c>
      <c r="C67" s="234"/>
      <c r="D67" s="232" t="s">
        <v>84</v>
      </c>
      <c r="E67" s="226"/>
      <c r="F67" s="247" t="s">
        <v>194</v>
      </c>
      <c r="G67" s="247" t="s">
        <v>195</v>
      </c>
      <c r="H67" s="235"/>
    </row>
    <row r="68" spans="1:8" s="236" customFormat="1" ht="15.75">
      <c r="A68" s="233"/>
      <c r="B68" s="233">
        <v>3</v>
      </c>
      <c r="C68" s="234"/>
      <c r="D68" s="232" t="s">
        <v>84</v>
      </c>
      <c r="E68" s="226"/>
      <c r="F68" s="247" t="s">
        <v>196</v>
      </c>
      <c r="G68" s="247" t="s">
        <v>197</v>
      </c>
      <c r="H68" s="235"/>
    </row>
    <row r="69" spans="1:8" s="236" customFormat="1" ht="15.75">
      <c r="A69" s="233"/>
      <c r="B69" s="233">
        <v>4</v>
      </c>
      <c r="C69" s="234"/>
      <c r="D69" s="232" t="s">
        <v>84</v>
      </c>
      <c r="E69" s="226"/>
      <c r="F69" s="247" t="s">
        <v>198</v>
      </c>
      <c r="G69" s="247" t="s">
        <v>199</v>
      </c>
      <c r="H69" s="235"/>
    </row>
    <row r="70" spans="1:8" s="239" customFormat="1" ht="15.75">
      <c r="A70" s="233"/>
      <c r="B70" s="233">
        <v>5</v>
      </c>
      <c r="C70" s="234"/>
      <c r="D70" s="232" t="s">
        <v>84</v>
      </c>
      <c r="E70" s="226"/>
      <c r="F70" s="247" t="s">
        <v>200</v>
      </c>
      <c r="G70" s="247" t="s">
        <v>201</v>
      </c>
      <c r="H70" s="235"/>
    </row>
    <row r="71" spans="1:8" s="239" customFormat="1" ht="15.75">
      <c r="A71" s="233"/>
      <c r="B71" s="233">
        <v>6</v>
      </c>
      <c r="C71" s="234"/>
      <c r="D71" s="232" t="s">
        <v>84</v>
      </c>
      <c r="E71" s="226"/>
      <c r="F71" s="247" t="s">
        <v>202</v>
      </c>
      <c r="G71" s="247" t="s">
        <v>203</v>
      </c>
      <c r="H71" s="235"/>
    </row>
    <row r="72" spans="1:8" s="239" customFormat="1" ht="15.75">
      <c r="A72" s="233"/>
      <c r="B72" s="233">
        <v>7</v>
      </c>
      <c r="C72" s="234"/>
      <c r="D72" s="232" t="s">
        <v>84</v>
      </c>
      <c r="E72" s="226"/>
      <c r="F72" s="247" t="s">
        <v>312</v>
      </c>
      <c r="G72" s="247" t="s">
        <v>314</v>
      </c>
      <c r="H72" s="235"/>
    </row>
    <row r="73" spans="1:8" s="239" customFormat="1" ht="31.5">
      <c r="A73" s="233"/>
      <c r="B73" s="233">
        <v>8</v>
      </c>
      <c r="C73" s="234"/>
      <c r="D73" s="232" t="s">
        <v>84</v>
      </c>
      <c r="E73" s="226"/>
      <c r="F73" s="247" t="s">
        <v>190</v>
      </c>
      <c r="G73" s="247" t="s">
        <v>191</v>
      </c>
      <c r="H73" s="248"/>
    </row>
    <row r="74" spans="1:8" s="239" customFormat="1" ht="15.75">
      <c r="A74" s="233"/>
      <c r="B74" s="233">
        <v>9</v>
      </c>
      <c r="C74" s="234"/>
      <c r="D74" s="232" t="s">
        <v>84</v>
      </c>
      <c r="E74" s="226"/>
      <c r="F74" s="247" t="s">
        <v>313</v>
      </c>
      <c r="G74" s="247" t="s">
        <v>315</v>
      </c>
      <c r="H74" s="235"/>
    </row>
    <row r="75" spans="1:11" s="239" customFormat="1" ht="15.75">
      <c r="A75" s="233"/>
      <c r="B75" s="233">
        <v>1</v>
      </c>
      <c r="C75" s="234"/>
      <c r="D75" s="233" t="s">
        <v>74</v>
      </c>
      <c r="E75" s="225" t="s">
        <v>333</v>
      </c>
      <c r="F75" s="238"/>
      <c r="G75" s="238"/>
      <c r="H75" s="235"/>
      <c r="J75" s="237" t="s">
        <v>139</v>
      </c>
      <c r="K75" s="237" t="s">
        <v>140</v>
      </c>
    </row>
    <row r="76" spans="1:11" s="239" customFormat="1" ht="15.75">
      <c r="A76" s="233"/>
      <c r="B76" s="233">
        <v>2</v>
      </c>
      <c r="C76" s="234"/>
      <c r="D76" s="233" t="s">
        <v>74</v>
      </c>
      <c r="E76" s="225"/>
      <c r="F76" s="238"/>
      <c r="G76" s="238"/>
      <c r="H76" s="235"/>
      <c r="J76" s="237" t="s">
        <v>141</v>
      </c>
      <c r="K76" s="237" t="s">
        <v>142</v>
      </c>
    </row>
    <row r="77" spans="1:11" s="239" customFormat="1" ht="31.5">
      <c r="A77" s="233"/>
      <c r="B77" s="233">
        <v>3</v>
      </c>
      <c r="C77" s="234"/>
      <c r="D77" s="233" t="s">
        <v>74</v>
      </c>
      <c r="E77" s="225"/>
      <c r="F77" s="238"/>
      <c r="G77" s="238"/>
      <c r="H77" s="235"/>
      <c r="J77" s="237" t="s">
        <v>143</v>
      </c>
      <c r="K77" s="237" t="s">
        <v>144</v>
      </c>
    </row>
    <row r="78" spans="1:11" s="239" customFormat="1" ht="31.5">
      <c r="A78" s="233"/>
      <c r="B78" s="233">
        <v>4</v>
      </c>
      <c r="C78" s="234"/>
      <c r="D78" s="233" t="s">
        <v>74</v>
      </c>
      <c r="E78" s="225"/>
      <c r="F78" s="238"/>
      <c r="G78" s="238"/>
      <c r="H78" s="235"/>
      <c r="J78" s="237" t="s">
        <v>145</v>
      </c>
      <c r="K78" s="237" t="s">
        <v>144</v>
      </c>
    </row>
    <row r="79" spans="1:11" s="236" customFormat="1" ht="31.5">
      <c r="A79" s="233"/>
      <c r="B79" s="233">
        <v>5</v>
      </c>
      <c r="C79" s="234"/>
      <c r="D79" s="233" t="s">
        <v>74</v>
      </c>
      <c r="E79" s="225"/>
      <c r="F79" s="234"/>
      <c r="G79" s="234"/>
      <c r="H79" s="241"/>
      <c r="J79" s="237" t="s">
        <v>146</v>
      </c>
      <c r="K79" s="237" t="s">
        <v>147</v>
      </c>
    </row>
    <row r="80" spans="1:11" s="236" customFormat="1" ht="31.5">
      <c r="A80" s="233"/>
      <c r="B80" s="233">
        <v>6</v>
      </c>
      <c r="C80" s="234"/>
      <c r="D80" s="233" t="s">
        <v>74</v>
      </c>
      <c r="E80" s="225"/>
      <c r="F80" s="234"/>
      <c r="G80" s="234"/>
      <c r="H80" s="235"/>
      <c r="J80" s="237" t="s">
        <v>148</v>
      </c>
      <c r="K80" s="237" t="s">
        <v>144</v>
      </c>
    </row>
    <row r="81" spans="1:11" s="236" customFormat="1" ht="31.5">
      <c r="A81" s="233"/>
      <c r="B81" s="233">
        <v>7</v>
      </c>
      <c r="C81" s="234"/>
      <c r="D81" s="233" t="s">
        <v>74</v>
      </c>
      <c r="E81" s="225"/>
      <c r="F81" s="234"/>
      <c r="G81" s="234"/>
      <c r="H81" s="235"/>
      <c r="J81" s="237" t="s">
        <v>149</v>
      </c>
      <c r="K81" s="237" t="s">
        <v>150</v>
      </c>
    </row>
    <row r="82" spans="1:11" s="236" customFormat="1" ht="31.5">
      <c r="A82" s="233"/>
      <c r="B82" s="233">
        <v>8</v>
      </c>
      <c r="C82" s="234"/>
      <c r="D82" s="233" t="s">
        <v>74</v>
      </c>
      <c r="E82" s="225"/>
      <c r="F82" s="234"/>
      <c r="G82" s="234"/>
      <c r="H82" s="235"/>
      <c r="J82" s="237" t="s">
        <v>151</v>
      </c>
      <c r="K82" s="237" t="s">
        <v>144</v>
      </c>
    </row>
    <row r="83" spans="1:8" s="236" customFormat="1" ht="31.5">
      <c r="A83" s="233"/>
      <c r="B83" s="233">
        <v>1</v>
      </c>
      <c r="C83" s="234"/>
      <c r="D83" s="232" t="s">
        <v>72</v>
      </c>
      <c r="E83" s="226" t="s">
        <v>334</v>
      </c>
      <c r="F83" s="253" t="s">
        <v>172</v>
      </c>
      <c r="G83" s="247" t="s">
        <v>173</v>
      </c>
      <c r="H83" s="241"/>
    </row>
    <row r="84" spans="1:8" s="236" customFormat="1" ht="31.5">
      <c r="A84" s="233"/>
      <c r="B84" s="233">
        <v>2</v>
      </c>
      <c r="C84" s="234"/>
      <c r="D84" s="232" t="s">
        <v>72</v>
      </c>
      <c r="E84" s="226"/>
      <c r="F84" s="253" t="s">
        <v>174</v>
      </c>
      <c r="G84" s="247" t="s">
        <v>175</v>
      </c>
      <c r="H84" s="254"/>
    </row>
    <row r="85" spans="1:8" s="236" customFormat="1" ht="31.5">
      <c r="A85" s="233"/>
      <c r="B85" s="233">
        <v>3</v>
      </c>
      <c r="C85" s="234"/>
      <c r="D85" s="232" t="s">
        <v>72</v>
      </c>
      <c r="E85" s="226"/>
      <c r="F85" s="247" t="s">
        <v>176</v>
      </c>
      <c r="G85" s="253" t="s">
        <v>186</v>
      </c>
      <c r="H85" s="255"/>
    </row>
    <row r="86" spans="1:8" s="236" customFormat="1" ht="31.5">
      <c r="A86" s="233"/>
      <c r="B86" s="233">
        <v>4</v>
      </c>
      <c r="C86" s="234"/>
      <c r="D86" s="232" t="s">
        <v>72</v>
      </c>
      <c r="E86" s="226"/>
      <c r="F86" s="247" t="s">
        <v>179</v>
      </c>
      <c r="G86" s="253" t="s">
        <v>180</v>
      </c>
      <c r="H86" s="241"/>
    </row>
    <row r="87" spans="1:8" s="236" customFormat="1" ht="15.75">
      <c r="A87" s="233"/>
      <c r="B87" s="233">
        <v>5</v>
      </c>
      <c r="C87" s="234"/>
      <c r="D87" s="232" t="s">
        <v>72</v>
      </c>
      <c r="E87" s="226"/>
      <c r="F87" s="253" t="s">
        <v>183</v>
      </c>
      <c r="G87" s="253" t="s">
        <v>188</v>
      </c>
      <c r="H87" s="235"/>
    </row>
    <row r="88" spans="1:8" s="236" customFormat="1" ht="15.75">
      <c r="A88" s="233"/>
      <c r="B88" s="233">
        <v>6</v>
      </c>
      <c r="C88" s="234"/>
      <c r="D88" s="232" t="s">
        <v>72</v>
      </c>
      <c r="E88" s="226"/>
      <c r="F88" s="253" t="s">
        <v>184</v>
      </c>
      <c r="G88" s="253" t="s">
        <v>185</v>
      </c>
      <c r="H88" s="235"/>
    </row>
    <row r="89" spans="1:8" s="236" customFormat="1" ht="31.5">
      <c r="A89" s="233"/>
      <c r="B89" s="233">
        <v>7</v>
      </c>
      <c r="C89" s="234"/>
      <c r="D89" s="232" t="s">
        <v>72</v>
      </c>
      <c r="E89" s="226"/>
      <c r="F89" s="253" t="s">
        <v>177</v>
      </c>
      <c r="G89" s="253" t="s">
        <v>178</v>
      </c>
      <c r="H89" s="235"/>
    </row>
    <row r="90" spans="1:8" s="236" customFormat="1" ht="31.5">
      <c r="A90" s="233"/>
      <c r="B90" s="233">
        <v>8</v>
      </c>
      <c r="C90" s="234"/>
      <c r="D90" s="232" t="s">
        <v>72</v>
      </c>
      <c r="E90" s="226"/>
      <c r="F90" s="253" t="s">
        <v>187</v>
      </c>
      <c r="G90" s="253" t="s">
        <v>186</v>
      </c>
      <c r="H90" s="235"/>
    </row>
    <row r="91" spans="1:8" s="236" customFormat="1" ht="31.5">
      <c r="A91" s="233"/>
      <c r="B91" s="233">
        <v>9</v>
      </c>
      <c r="C91" s="234"/>
      <c r="D91" s="232" t="s">
        <v>72</v>
      </c>
      <c r="E91" s="226"/>
      <c r="F91" s="253" t="s">
        <v>181</v>
      </c>
      <c r="G91" s="247" t="s">
        <v>182</v>
      </c>
      <c r="H91" s="235"/>
    </row>
    <row r="92" spans="1:8" s="236" customFormat="1" ht="15.75">
      <c r="A92" s="233"/>
      <c r="B92" s="233">
        <v>10</v>
      </c>
      <c r="C92" s="234"/>
      <c r="D92" s="232" t="s">
        <v>72</v>
      </c>
      <c r="E92" s="226"/>
      <c r="F92" s="253" t="s">
        <v>189</v>
      </c>
      <c r="G92" s="253" t="s">
        <v>188</v>
      </c>
      <c r="H92" s="235"/>
    </row>
    <row r="93" spans="1:11" s="239" customFormat="1" ht="15.75">
      <c r="A93" s="233"/>
      <c r="B93" s="233">
        <v>1</v>
      </c>
      <c r="C93" s="234"/>
      <c r="D93" s="232" t="s">
        <v>68</v>
      </c>
      <c r="E93" s="225" t="s">
        <v>334</v>
      </c>
      <c r="F93" s="238"/>
      <c r="G93" s="238"/>
      <c r="H93" s="235"/>
      <c r="J93" s="237" t="s">
        <v>204</v>
      </c>
      <c r="K93" s="237" t="s">
        <v>205</v>
      </c>
    </row>
    <row r="94" spans="1:11" s="239" customFormat="1" ht="15.75">
      <c r="A94" s="233"/>
      <c r="B94" s="233">
        <v>2</v>
      </c>
      <c r="C94" s="234"/>
      <c r="D94" s="232" t="s">
        <v>68</v>
      </c>
      <c r="E94" s="225"/>
      <c r="F94" s="238"/>
      <c r="G94" s="238"/>
      <c r="H94" s="235"/>
      <c r="J94" s="237" t="s">
        <v>206</v>
      </c>
      <c r="K94" s="237" t="s">
        <v>207</v>
      </c>
    </row>
    <row r="95" spans="1:11" s="239" customFormat="1" ht="31.5">
      <c r="A95" s="233"/>
      <c r="B95" s="233">
        <v>3</v>
      </c>
      <c r="C95" s="234"/>
      <c r="D95" s="232" t="s">
        <v>68</v>
      </c>
      <c r="E95" s="225"/>
      <c r="F95" s="238"/>
      <c r="G95" s="238"/>
      <c r="H95" s="235"/>
      <c r="J95" s="237" t="s">
        <v>208</v>
      </c>
      <c r="K95" s="237" t="s">
        <v>209</v>
      </c>
    </row>
    <row r="96" spans="1:11" s="239" customFormat="1" ht="31.5">
      <c r="A96" s="233"/>
      <c r="B96" s="233">
        <v>4</v>
      </c>
      <c r="C96" s="234"/>
      <c r="D96" s="232" t="s">
        <v>68</v>
      </c>
      <c r="E96" s="225"/>
      <c r="F96" s="238"/>
      <c r="G96" s="238"/>
      <c r="H96" s="235"/>
      <c r="J96" s="237" t="s">
        <v>210</v>
      </c>
      <c r="K96" s="237" t="s">
        <v>209</v>
      </c>
    </row>
    <row r="97" spans="1:11" s="239" customFormat="1" ht="15.75">
      <c r="A97" s="233"/>
      <c r="B97" s="233">
        <v>5</v>
      </c>
      <c r="C97" s="234"/>
      <c r="D97" s="232" t="s">
        <v>68</v>
      </c>
      <c r="E97" s="225"/>
      <c r="F97" s="238"/>
      <c r="G97" s="238"/>
      <c r="H97" s="235"/>
      <c r="J97" s="237" t="s">
        <v>211</v>
      </c>
      <c r="K97" s="237" t="s">
        <v>212</v>
      </c>
    </row>
    <row r="98" spans="1:11" s="239" customFormat="1" ht="31.5">
      <c r="A98" s="233"/>
      <c r="B98" s="233">
        <v>6</v>
      </c>
      <c r="C98" s="234"/>
      <c r="D98" s="232" t="s">
        <v>68</v>
      </c>
      <c r="E98" s="225"/>
      <c r="F98" s="238"/>
      <c r="G98" s="238"/>
      <c r="H98" s="235"/>
      <c r="J98" s="237" t="s">
        <v>213</v>
      </c>
      <c r="K98" s="237" t="s">
        <v>207</v>
      </c>
    </row>
    <row r="99" spans="1:11" s="236" customFormat="1" ht="31.5">
      <c r="A99" s="233"/>
      <c r="B99" s="233">
        <v>7</v>
      </c>
      <c r="C99" s="234"/>
      <c r="D99" s="232" t="s">
        <v>68</v>
      </c>
      <c r="E99" s="225"/>
      <c r="F99" s="234"/>
      <c r="G99" s="234"/>
      <c r="H99" s="235"/>
      <c r="J99" s="237" t="s">
        <v>214</v>
      </c>
      <c r="K99" s="237" t="s">
        <v>215</v>
      </c>
    </row>
    <row r="100" spans="1:11" s="236" customFormat="1" ht="31.5">
      <c r="A100" s="233"/>
      <c r="B100" s="233">
        <v>8</v>
      </c>
      <c r="C100" s="234"/>
      <c r="D100" s="232" t="s">
        <v>68</v>
      </c>
      <c r="E100" s="225"/>
      <c r="F100" s="234"/>
      <c r="G100" s="234"/>
      <c r="H100" s="235"/>
      <c r="J100" s="237" t="s">
        <v>216</v>
      </c>
      <c r="K100" s="237" t="s">
        <v>217</v>
      </c>
    </row>
    <row r="101" spans="1:11" s="236" customFormat="1" ht="31.5">
      <c r="A101" s="233"/>
      <c r="B101" s="233">
        <v>9</v>
      </c>
      <c r="C101" s="234"/>
      <c r="D101" s="232" t="s">
        <v>68</v>
      </c>
      <c r="E101" s="225"/>
      <c r="F101" s="234"/>
      <c r="G101" s="234"/>
      <c r="H101" s="235"/>
      <c r="J101" s="237" t="s">
        <v>218</v>
      </c>
      <c r="K101" s="237" t="s">
        <v>219</v>
      </c>
    </row>
    <row r="102" spans="1:11" s="236" customFormat="1" ht="31.5">
      <c r="A102" s="233"/>
      <c r="B102" s="233">
        <v>10</v>
      </c>
      <c r="C102" s="234"/>
      <c r="D102" s="232" t="s">
        <v>68</v>
      </c>
      <c r="E102" s="225"/>
      <c r="F102" s="234"/>
      <c r="G102" s="234"/>
      <c r="H102" s="235"/>
      <c r="J102" s="237" t="s">
        <v>220</v>
      </c>
      <c r="K102" s="237" t="s">
        <v>209</v>
      </c>
    </row>
    <row r="103" spans="1:11" s="236" customFormat="1" ht="15.75">
      <c r="A103" s="233"/>
      <c r="B103" s="233">
        <v>11</v>
      </c>
      <c r="C103" s="234"/>
      <c r="D103" s="232" t="s">
        <v>68</v>
      </c>
      <c r="E103" s="225"/>
      <c r="F103" s="234"/>
      <c r="G103" s="234"/>
      <c r="H103" s="235"/>
      <c r="J103" s="237" t="s">
        <v>221</v>
      </c>
      <c r="K103" s="237" t="s">
        <v>222</v>
      </c>
    </row>
    <row r="104" spans="1:11" s="236" customFormat="1" ht="31.5">
      <c r="A104" s="233"/>
      <c r="B104" s="240">
        <v>1</v>
      </c>
      <c r="C104" s="237"/>
      <c r="D104" s="240" t="s">
        <v>86</v>
      </c>
      <c r="E104" s="224" t="s">
        <v>334</v>
      </c>
      <c r="F104" s="247" t="s">
        <v>284</v>
      </c>
      <c r="G104" s="247" t="s">
        <v>285</v>
      </c>
      <c r="H104" s="241"/>
      <c r="J104" s="245"/>
      <c r="K104" s="245"/>
    </row>
    <row r="105" spans="1:11" s="236" customFormat="1" ht="31.5">
      <c r="A105" s="233"/>
      <c r="B105" s="240">
        <v>2</v>
      </c>
      <c r="C105" s="237"/>
      <c r="D105" s="240" t="s">
        <v>86</v>
      </c>
      <c r="E105" s="224"/>
      <c r="F105" s="247" t="s">
        <v>286</v>
      </c>
      <c r="G105" s="247" t="s">
        <v>290</v>
      </c>
      <c r="H105" s="235"/>
      <c r="J105" s="245"/>
      <c r="K105" s="245"/>
    </row>
    <row r="106" spans="1:12" s="239" customFormat="1" ht="15.75">
      <c r="A106" s="233"/>
      <c r="B106" s="240">
        <v>3</v>
      </c>
      <c r="C106" s="237"/>
      <c r="D106" s="240" t="s">
        <v>86</v>
      </c>
      <c r="E106" s="224"/>
      <c r="F106" s="247" t="s">
        <v>287</v>
      </c>
      <c r="G106" s="247" t="s">
        <v>288</v>
      </c>
      <c r="H106" s="235"/>
      <c r="I106" s="236"/>
      <c r="J106" s="245"/>
      <c r="K106" s="245"/>
      <c r="L106" s="236"/>
    </row>
    <row r="107" spans="1:11" s="239" customFormat="1" ht="31.5">
      <c r="A107" s="233"/>
      <c r="B107" s="240">
        <v>4</v>
      </c>
      <c r="C107" s="237"/>
      <c r="D107" s="240" t="s">
        <v>86</v>
      </c>
      <c r="E107" s="224"/>
      <c r="F107" s="247" t="s">
        <v>289</v>
      </c>
      <c r="G107" s="247" t="s">
        <v>290</v>
      </c>
      <c r="H107" s="235"/>
      <c r="J107" s="245"/>
      <c r="K107" s="245"/>
    </row>
    <row r="108" spans="1:11" s="239" customFormat="1" ht="31.5">
      <c r="A108" s="233"/>
      <c r="B108" s="240">
        <v>5</v>
      </c>
      <c r="C108" s="237"/>
      <c r="D108" s="240" t="s">
        <v>86</v>
      </c>
      <c r="E108" s="224"/>
      <c r="F108" s="247" t="s">
        <v>291</v>
      </c>
      <c r="G108" s="247" t="s">
        <v>327</v>
      </c>
      <c r="H108" s="255"/>
      <c r="J108" s="245"/>
      <c r="K108" s="245"/>
    </row>
    <row r="109" spans="1:11" s="239" customFormat="1" ht="31.5">
      <c r="A109" s="233"/>
      <c r="B109" s="240">
        <v>6</v>
      </c>
      <c r="C109" s="237"/>
      <c r="D109" s="240" t="s">
        <v>86</v>
      </c>
      <c r="E109" s="224"/>
      <c r="F109" s="247" t="s">
        <v>326</v>
      </c>
      <c r="G109" s="247" t="s">
        <v>292</v>
      </c>
      <c r="H109" s="256"/>
      <c r="J109" s="245"/>
      <c r="K109" s="245"/>
    </row>
    <row r="110" spans="1:12" ht="15.75">
      <c r="A110" s="233"/>
      <c r="B110" s="240">
        <v>7</v>
      </c>
      <c r="C110" s="237"/>
      <c r="D110" s="240" t="s">
        <v>86</v>
      </c>
      <c r="E110" s="224"/>
      <c r="F110" s="247" t="s">
        <v>293</v>
      </c>
      <c r="G110" s="247" t="s">
        <v>294</v>
      </c>
      <c r="I110" s="239"/>
      <c r="L110" s="239"/>
    </row>
    <row r="111" spans="1:11" s="239" customFormat="1" ht="15.75">
      <c r="A111" s="233"/>
      <c r="B111" s="233">
        <v>1</v>
      </c>
      <c r="C111" s="234"/>
      <c r="D111" s="233" t="s">
        <v>70</v>
      </c>
      <c r="E111" s="225" t="s">
        <v>334</v>
      </c>
      <c r="F111" s="247" t="s">
        <v>240</v>
      </c>
      <c r="G111" s="247" t="s">
        <v>317</v>
      </c>
      <c r="H111" s="248"/>
      <c r="I111" s="245"/>
      <c r="J111" s="245"/>
      <c r="K111" s="245"/>
    </row>
    <row r="112" spans="1:11" s="239" customFormat="1" ht="15.75">
      <c r="A112" s="233"/>
      <c r="B112" s="233">
        <v>2</v>
      </c>
      <c r="C112" s="234"/>
      <c r="D112" s="233" t="s">
        <v>70</v>
      </c>
      <c r="E112" s="225"/>
      <c r="F112" s="247" t="s">
        <v>245</v>
      </c>
      <c r="G112" s="247" t="s">
        <v>318</v>
      </c>
      <c r="H112" s="235"/>
      <c r="I112" s="245"/>
      <c r="J112" s="245"/>
      <c r="K112" s="245"/>
    </row>
    <row r="113" spans="1:11" s="239" customFormat="1" ht="15.75">
      <c r="A113" s="233"/>
      <c r="B113" s="233">
        <v>3</v>
      </c>
      <c r="C113" s="234"/>
      <c r="D113" s="233" t="s">
        <v>70</v>
      </c>
      <c r="E113" s="225"/>
      <c r="F113" s="247" t="s">
        <v>243</v>
      </c>
      <c r="G113" s="247" t="s">
        <v>319</v>
      </c>
      <c r="H113" s="235"/>
      <c r="I113" s="245"/>
      <c r="J113" s="245"/>
      <c r="K113" s="245"/>
    </row>
    <row r="114" spans="1:11" s="239" customFormat="1" ht="15.75">
      <c r="A114" s="233"/>
      <c r="B114" s="233">
        <v>4</v>
      </c>
      <c r="C114" s="234"/>
      <c r="D114" s="233" t="s">
        <v>70</v>
      </c>
      <c r="E114" s="225"/>
      <c r="F114" s="247" t="s">
        <v>244</v>
      </c>
      <c r="G114" s="247" t="s">
        <v>325</v>
      </c>
      <c r="H114" s="235"/>
      <c r="I114" s="245"/>
      <c r="J114" s="245"/>
      <c r="K114" s="245"/>
    </row>
    <row r="115" spans="1:11" s="239" customFormat="1" ht="15.75">
      <c r="A115" s="233"/>
      <c r="B115" s="233">
        <v>5</v>
      </c>
      <c r="C115" s="234"/>
      <c r="D115" s="233" t="s">
        <v>70</v>
      </c>
      <c r="E115" s="225"/>
      <c r="F115" s="247" t="s">
        <v>241</v>
      </c>
      <c r="G115" s="247" t="s">
        <v>320</v>
      </c>
      <c r="H115" s="235"/>
      <c r="I115" s="245"/>
      <c r="J115" s="245"/>
      <c r="K115" s="245"/>
    </row>
    <row r="116" spans="1:11" s="239" customFormat="1" ht="15.75">
      <c r="A116" s="233"/>
      <c r="B116" s="233">
        <v>6</v>
      </c>
      <c r="C116" s="234"/>
      <c r="D116" s="233" t="s">
        <v>70</v>
      </c>
      <c r="E116" s="225"/>
      <c r="F116" s="247" t="s">
        <v>242</v>
      </c>
      <c r="G116" s="247" t="s">
        <v>319</v>
      </c>
      <c r="H116" s="235"/>
      <c r="I116" s="245"/>
      <c r="J116" s="245"/>
      <c r="K116" s="245"/>
    </row>
    <row r="117" spans="1:11" s="239" customFormat="1" ht="15.75">
      <c r="A117" s="233"/>
      <c r="B117" s="233">
        <v>7</v>
      </c>
      <c r="C117" s="234"/>
      <c r="D117" s="233" t="s">
        <v>70</v>
      </c>
      <c r="E117" s="225"/>
      <c r="F117" s="247" t="s">
        <v>246</v>
      </c>
      <c r="G117" s="247" t="s">
        <v>321</v>
      </c>
      <c r="H117" s="235"/>
      <c r="I117" s="245"/>
      <c r="J117" s="245"/>
      <c r="K117" s="245"/>
    </row>
    <row r="118" spans="1:11" s="236" customFormat="1" ht="15.75">
      <c r="A118" s="233"/>
      <c r="B118" s="233">
        <v>8</v>
      </c>
      <c r="C118" s="234"/>
      <c r="D118" s="233" t="s">
        <v>70</v>
      </c>
      <c r="E118" s="225"/>
      <c r="F118" s="247" t="s">
        <v>247</v>
      </c>
      <c r="G118" s="247" t="s">
        <v>321</v>
      </c>
      <c r="H118" s="235"/>
      <c r="I118" s="245"/>
      <c r="J118" s="245"/>
      <c r="K118" s="245"/>
    </row>
    <row r="119" spans="1:11" s="236" customFormat="1" ht="15.75">
      <c r="A119" s="233"/>
      <c r="B119" s="233">
        <v>9</v>
      </c>
      <c r="C119" s="234"/>
      <c r="D119" s="233" t="s">
        <v>70</v>
      </c>
      <c r="E119" s="225"/>
      <c r="F119" s="247" t="s">
        <v>248</v>
      </c>
      <c r="G119" s="247" t="s">
        <v>320</v>
      </c>
      <c r="H119" s="235"/>
      <c r="I119" s="245"/>
      <c r="J119" s="245"/>
      <c r="K119" s="245"/>
    </row>
    <row r="120" spans="1:11" s="236" customFormat="1" ht="15.75">
      <c r="A120" s="233"/>
      <c r="B120" s="233">
        <v>10</v>
      </c>
      <c r="C120" s="234"/>
      <c r="D120" s="233" t="s">
        <v>70</v>
      </c>
      <c r="E120" s="225"/>
      <c r="F120" s="247" t="s">
        <v>249</v>
      </c>
      <c r="G120" s="247" t="s">
        <v>322</v>
      </c>
      <c r="H120" s="235"/>
      <c r="I120" s="245"/>
      <c r="J120" s="245"/>
      <c r="K120" s="245"/>
    </row>
    <row r="121" spans="1:11" s="236" customFormat="1" ht="15.75">
      <c r="A121" s="233"/>
      <c r="B121" s="233">
        <v>11</v>
      </c>
      <c r="C121" s="234"/>
      <c r="D121" s="233" t="s">
        <v>70</v>
      </c>
      <c r="E121" s="225"/>
      <c r="F121" s="247" t="s">
        <v>316</v>
      </c>
      <c r="G121" s="247" t="s">
        <v>323</v>
      </c>
      <c r="H121" s="235"/>
      <c r="I121" s="245"/>
      <c r="J121" s="245"/>
      <c r="K121" s="245"/>
    </row>
    <row r="122" spans="1:11" s="239" customFormat="1" ht="15.75">
      <c r="A122" s="233"/>
      <c r="B122" s="233">
        <v>12</v>
      </c>
      <c r="C122" s="234"/>
      <c r="D122" s="233" t="s">
        <v>70</v>
      </c>
      <c r="E122" s="225"/>
      <c r="F122" s="247" t="s">
        <v>250</v>
      </c>
      <c r="G122" s="247" t="s">
        <v>324</v>
      </c>
      <c r="H122" s="235"/>
      <c r="I122" s="245"/>
      <c r="J122" s="245"/>
      <c r="K122" s="245"/>
    </row>
    <row r="123" ht="14.25" customHeight="1"/>
    <row r="124" ht="14.25" customHeight="1"/>
    <row r="126" spans="3:7" ht="15.75">
      <c r="C126" s="245"/>
      <c r="D126" s="260"/>
      <c r="G126" s="257"/>
    </row>
    <row r="127" ht="15.75">
      <c r="G127" s="259" t="s">
        <v>328</v>
      </c>
    </row>
  </sheetData>
  <sheetProtection/>
  <mergeCells count="15">
    <mergeCell ref="E46:E55"/>
    <mergeCell ref="A1:G1"/>
    <mergeCell ref="B2:H2"/>
    <mergeCell ref="B3:H3"/>
    <mergeCell ref="E6:E16"/>
    <mergeCell ref="E17:E25"/>
    <mergeCell ref="E26:E34"/>
    <mergeCell ref="E35:E45"/>
    <mergeCell ref="E104:E110"/>
    <mergeCell ref="E111:E122"/>
    <mergeCell ref="E56:E65"/>
    <mergeCell ref="E66:E74"/>
    <mergeCell ref="E75:E82"/>
    <mergeCell ref="E83:E92"/>
    <mergeCell ref="E93:E103"/>
  </mergeCells>
  <hyperlinks>
    <hyperlink ref="G26" r:id="rId1" display="https://nubip.edu.ua/node/4316"/>
    <hyperlink ref="G27" r:id="rId2" display="https://nubip.edu.ua/node/4316"/>
    <hyperlink ref="G28" r:id="rId3" display="https://nubip.edu.ua/node/1236"/>
    <hyperlink ref="G29" r:id="rId4" display="https://nubip.edu.ua/node/4317"/>
    <hyperlink ref="G30" r:id="rId5" display="https://nubip.edu.ua/node/1106"/>
    <hyperlink ref="G31" r:id="rId6" display="https://nubip.edu.ua/node/1106"/>
    <hyperlink ref="G32" r:id="rId7" display="https://nubip.edu.ua/node/1105"/>
  </hyperlinks>
  <printOptions horizontalCentered="1"/>
  <pageMargins left="0.1968503937007874" right="0.1968503937007874" top="0.2" bottom="0.39" header="0.2" footer="0.2"/>
  <pageSetup horizontalDpi="600" verticalDpi="600" orientation="landscape" paperSize="9" scale="110" r:id="rId8"/>
  <headerFooter alignWithMargins="0">
    <oddFooter>&amp;L&amp;Z&amp;F Лист: &amp;A&amp;RСтор. &amp;P  із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2019-11-22T17:14:42Z</cp:lastPrinted>
  <dcterms:created xsi:type="dcterms:W3CDTF">2006-09-28T05:33:49Z</dcterms:created>
  <dcterms:modified xsi:type="dcterms:W3CDTF">2019-11-22T17:14:57Z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