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796" activeTab="0"/>
  </bookViews>
  <sheets>
    <sheet name="Командний прот" sheetId="1" r:id="rId1"/>
    <sheet name="Сітка змагань" sheetId="2" r:id="rId2"/>
    <sheet name="розклад" sheetId="3" r:id="rId3"/>
    <sheet name="Протокол змагань" sheetId="4" r:id="rId4"/>
  </sheets>
  <definedNames>
    <definedName name="valuevx">42.314159</definedName>
    <definedName name="_xlnm.Print_Area" localSheetId="2">'розклад'!$D$1:$J$36</definedName>
    <definedName name="_xlnm.Print_Area" localSheetId="1">'Сітка змагань'!$A$1:$V$41</definedName>
  </definedNames>
  <calcPr fullCalcOnLoad="1"/>
</workbook>
</file>

<file path=xl/sharedStrings.xml><?xml version="1.0" encoding="utf-8"?>
<sst xmlns="http://schemas.openxmlformats.org/spreadsheetml/2006/main" count="342" uniqueCount="128">
  <si>
    <t>Навчальний корпус №9, ігрова зала</t>
  </si>
  <si>
    <t>Головний суддя</t>
  </si>
  <si>
    <t>Головний секретар</t>
  </si>
  <si>
    <t>1 тур</t>
  </si>
  <si>
    <t>Сітка змагань</t>
  </si>
  <si>
    <t>2 тур</t>
  </si>
  <si>
    <t>3 тур</t>
  </si>
  <si>
    <t>4 тур</t>
  </si>
  <si>
    <t>Фінал</t>
  </si>
  <si>
    <t>3-4 місце</t>
  </si>
  <si>
    <t xml:space="preserve">W-переможець </t>
  </si>
  <si>
    <t xml:space="preserve">L-переможений </t>
  </si>
  <si>
    <t>Розклад та результати ігор</t>
  </si>
  <si>
    <t>№ гри</t>
  </si>
  <si>
    <t>Час</t>
  </si>
  <si>
    <t>Команда 1</t>
  </si>
  <si>
    <t>Команда 2</t>
  </si>
  <si>
    <t>Результат</t>
  </si>
  <si>
    <t>-</t>
  </si>
  <si>
    <t>W1</t>
  </si>
  <si>
    <t>W2</t>
  </si>
  <si>
    <t>W3</t>
  </si>
  <si>
    <t>W4</t>
  </si>
  <si>
    <t>W5</t>
  </si>
  <si>
    <t>W6</t>
  </si>
  <si>
    <t>W7</t>
  </si>
  <si>
    <t>W8</t>
  </si>
  <si>
    <t>L1</t>
  </si>
  <si>
    <t>L2</t>
  </si>
  <si>
    <t>L3</t>
  </si>
  <si>
    <t>L4</t>
  </si>
  <si>
    <t>L5</t>
  </si>
  <si>
    <t>L6</t>
  </si>
  <si>
    <t>L7</t>
  </si>
  <si>
    <t>L8</t>
  </si>
  <si>
    <t>W13</t>
  </si>
  <si>
    <t>L12</t>
  </si>
  <si>
    <t>W14</t>
  </si>
  <si>
    <t>L11</t>
  </si>
  <si>
    <t>W15</t>
  </si>
  <si>
    <t>L10</t>
  </si>
  <si>
    <t>W16</t>
  </si>
  <si>
    <t>L9</t>
  </si>
  <si>
    <t>W9</t>
  </si>
  <si>
    <t>W10</t>
  </si>
  <si>
    <t>W11</t>
  </si>
  <si>
    <t>W12</t>
  </si>
  <si>
    <t>W17</t>
  </si>
  <si>
    <t>W18</t>
  </si>
  <si>
    <t>W19</t>
  </si>
  <si>
    <t>W20</t>
  </si>
  <si>
    <t>L22</t>
  </si>
  <si>
    <t>W23</t>
  </si>
  <si>
    <t>L21</t>
  </si>
  <si>
    <t>W24</t>
  </si>
  <si>
    <t>W21</t>
  </si>
  <si>
    <t>W25</t>
  </si>
  <si>
    <t>W22</t>
  </si>
  <si>
    <t>W26</t>
  </si>
  <si>
    <t>L27</t>
  </si>
  <si>
    <t>L28</t>
  </si>
  <si>
    <t>W27</t>
  </si>
  <si>
    <t>W28</t>
  </si>
  <si>
    <t xml:space="preserve">L - переможений </t>
  </si>
  <si>
    <t>Горвний секретар</t>
  </si>
  <si>
    <t>Місце</t>
  </si>
  <si>
    <t>ЛСПГ</t>
  </si>
  <si>
    <t>ННІ енергетики, автоматики і енергозбереження</t>
  </si>
  <si>
    <t>ЕАЕ</t>
  </si>
  <si>
    <t>Механіко-технологічний факультет</t>
  </si>
  <si>
    <t>МТ</t>
  </si>
  <si>
    <t>АМ</t>
  </si>
  <si>
    <t>Факультет ветеринарної медицини</t>
  </si>
  <si>
    <t>Вет.</t>
  </si>
  <si>
    <t>Факультет інформаційних технологій</t>
  </si>
  <si>
    <t>ІТ</t>
  </si>
  <si>
    <t>Агробіологічний факультет</t>
  </si>
  <si>
    <t>Агро.</t>
  </si>
  <si>
    <t>Факультет конструювання та дизайну</t>
  </si>
  <si>
    <t>КД</t>
  </si>
  <si>
    <t>Економічний факультет</t>
  </si>
  <si>
    <t>Екон.</t>
  </si>
  <si>
    <t>Факультет тваринництва та водних біоресурсів</t>
  </si>
  <si>
    <t>ТВБ</t>
  </si>
  <si>
    <t>ЗВ</t>
  </si>
  <si>
    <t>Факультет захисту рослин, біотехнологій та екології</t>
  </si>
  <si>
    <t>ЗРБЕ</t>
  </si>
  <si>
    <t>Гуманітарно-педагогічний факультет</t>
  </si>
  <si>
    <t>ГП</t>
  </si>
  <si>
    <t>Юрид.</t>
  </si>
  <si>
    <t>31.05-1.06.2018 р.</t>
  </si>
  <si>
    <t>Майданчик</t>
  </si>
  <si>
    <t>31 травня (Четвер)</t>
  </si>
  <si>
    <t>1 червня (П`ятниця)</t>
  </si>
  <si>
    <t>Спартакіада "Здоров'я" серед науково-педагогічних, наукових працівників і співробітників структурних підрозділів НУБіП України 2017-2018 н.р.</t>
  </si>
  <si>
    <t xml:space="preserve">Баскетбол 3х3 </t>
  </si>
  <si>
    <t>31.05 -01.06.2018 р.</t>
  </si>
  <si>
    <t>Спартакіада "Здоров'я" серед науково-педагогічних, наукових працівників і співробітників структурних підрозділів НУБіП України  2017-2018 н.р.</t>
  </si>
  <si>
    <t>Баскетбол</t>
  </si>
  <si>
    <t>Команда</t>
  </si>
  <si>
    <t>5-6</t>
  </si>
  <si>
    <t>7-8</t>
  </si>
  <si>
    <t>Головний секретар                                          О.В. Хотенцева</t>
  </si>
  <si>
    <t xml:space="preserve">Юридичний факультет </t>
  </si>
  <si>
    <t>ХТУЯ</t>
  </si>
  <si>
    <t>Факультет харчових технологій та управління якістю продукції АПК</t>
  </si>
  <si>
    <t xml:space="preserve">ННІ лісового і  садово-паркового  господарства </t>
  </si>
  <si>
    <t>Факультет  землевпорядкування</t>
  </si>
  <si>
    <t>Факультет аграрного  менеджменту</t>
  </si>
  <si>
    <t>Скороч.</t>
  </si>
  <si>
    <t>№</t>
  </si>
  <si>
    <t>Командний протокол</t>
  </si>
  <si>
    <t>Ігрова зала навчального корпусу №9</t>
  </si>
  <si>
    <t>Б А С К Е Т Б О Л    3 х 3</t>
  </si>
  <si>
    <t>Спартакіада  “Здоров’я” серед наукових, науково-педагогічних працівників і співробітників структурних підрозділів НУБіП України 2017-2018 навчального року</t>
  </si>
  <si>
    <t>Головний суддя                                                І.М.Євтушенко</t>
  </si>
  <si>
    <t>Агро</t>
  </si>
  <si>
    <t>Екон</t>
  </si>
  <si>
    <t>9-12</t>
  </si>
  <si>
    <t>3</t>
  </si>
  <si>
    <t>4</t>
  </si>
  <si>
    <t>1</t>
  </si>
  <si>
    <t xml:space="preserve"> - </t>
  </si>
  <si>
    <t>О.В. Хотенцева</t>
  </si>
  <si>
    <t xml:space="preserve">Головний суддя: </t>
  </si>
  <si>
    <t>Баскетбол 3 х  3</t>
  </si>
  <si>
    <t xml:space="preserve"> І.М.Євтушенко</t>
  </si>
  <si>
    <t xml:space="preserve">Головний секретар: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</si>
</sst>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(* #,##0.00_);_(* \(#,##0.00\);_(* &quot;-&quot;??_);_(@_)"/>
    <numFmt numFmtId="166" formatCode="dd/mm/yy;@"/>
  </numFmts>
  <fonts count="48"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4"/>
      <color indexed="55"/>
      <name val="Arial"/>
      <family val="2"/>
    </font>
    <font>
      <sz val="16"/>
      <color indexed="8"/>
      <name val="Arial"/>
      <family val="2"/>
    </font>
    <font>
      <b/>
      <sz val="16"/>
      <color indexed="56"/>
      <name val="Arial"/>
      <family val="2"/>
    </font>
    <font>
      <sz val="16"/>
      <color indexed="9"/>
      <name val="Arial"/>
      <family val="2"/>
    </font>
    <font>
      <b/>
      <sz val="24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9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8"/>
      <color indexed="56"/>
      <name val="Arial"/>
      <family val="2"/>
    </font>
    <font>
      <b/>
      <u val="single"/>
      <sz val="16"/>
      <name val="Arial"/>
      <family val="2"/>
    </font>
    <font>
      <b/>
      <sz val="14"/>
      <color indexed="23"/>
      <name val="Arial"/>
      <family val="2"/>
    </font>
    <font>
      <b/>
      <sz val="22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 style="hair"/>
      <right/>
      <top/>
      <bottom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 style="hair"/>
      <right style="hair"/>
      <top style="hair"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/>
      <right/>
      <top style="medium"/>
      <bottom/>
    </border>
    <border>
      <left style="medium"/>
      <right style="hair"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 style="medium"/>
      <right style="hair"/>
      <top/>
      <bottom style="medium"/>
    </border>
    <border>
      <left/>
      <right style="hair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hair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4" fillId="0" borderId="0" xfId="55" applyFont="1" applyAlignment="1">
      <alignment horizontal="center" vertical="center"/>
      <protection/>
    </xf>
    <xf numFmtId="0" fontId="7" fillId="0" borderId="0" xfId="55" applyFont="1" applyBorder="1">
      <alignment/>
      <protection/>
    </xf>
    <xf numFmtId="0" fontId="6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left"/>
      <protection/>
    </xf>
    <xf numFmtId="0" fontId="3" fillId="0" borderId="0" xfId="55" applyFont="1" applyAlignment="1">
      <alignment horizontal="center" vertical="center"/>
      <protection/>
    </xf>
    <xf numFmtId="0" fontId="8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9" fillId="0" borderId="10" xfId="55" applyFont="1" applyFill="1" applyBorder="1" applyAlignment="1">
      <alignment horizontal="center" vertical="center"/>
      <protection/>
    </xf>
    <xf numFmtId="1" fontId="7" fillId="0" borderId="0" xfId="55" applyNumberFormat="1" applyFont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13" fillId="0" borderId="0" xfId="55" applyFont="1" applyFill="1" applyAlignment="1">
      <alignment horizontal="center" vertical="center"/>
      <protection/>
    </xf>
    <xf numFmtId="1" fontId="7" fillId="0" borderId="11" xfId="55" applyNumberFormat="1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14" fillId="0" borderId="0" xfId="55" applyFont="1">
      <alignment/>
      <protection/>
    </xf>
    <xf numFmtId="0" fontId="19" fillId="0" borderId="0" xfId="55" applyNumberFormat="1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4" fillId="24" borderId="0" xfId="55" applyFont="1" applyFill="1" applyAlignment="1">
      <alignment horizontal="left"/>
      <protection/>
    </xf>
    <xf numFmtId="0" fontId="3" fillId="24" borderId="0" xfId="55" applyFont="1" applyFill="1" applyAlignment="1">
      <alignment horizontal="center" vertical="center"/>
      <protection/>
    </xf>
    <xf numFmtId="0" fontId="18" fillId="24" borderId="0" xfId="55" applyNumberFormat="1" applyFont="1" applyFill="1" applyAlignment="1">
      <alignment horizontal="center"/>
      <protection/>
    </xf>
    <xf numFmtId="0" fontId="5" fillId="24" borderId="0" xfId="55" applyFont="1" applyFill="1" applyAlignment="1">
      <alignment horizontal="center" vertical="center"/>
      <protection/>
    </xf>
    <xf numFmtId="0" fontId="20" fillId="24" borderId="0" xfId="55" applyFont="1" applyFill="1" applyAlignment="1">
      <alignment horizontal="center" vertical="center"/>
      <protection/>
    </xf>
    <xf numFmtId="0" fontId="10" fillId="24" borderId="0" xfId="55" applyFont="1" applyFill="1" applyAlignment="1">
      <alignment horizontal="right" vertical="center"/>
      <protection/>
    </xf>
    <xf numFmtId="0" fontId="23" fillId="24" borderId="0" xfId="55" applyFont="1" applyFill="1" applyAlignment="1">
      <alignment horizontal="center" vertical="center"/>
      <protection/>
    </xf>
    <xf numFmtId="0" fontId="12" fillId="24" borderId="0" xfId="55" applyFont="1" applyFill="1" applyAlignment="1">
      <alignment horizontal="right" vertical="center"/>
      <protection/>
    </xf>
    <xf numFmtId="0" fontId="10" fillId="24" borderId="0" xfId="55" applyFont="1" applyFill="1">
      <alignment/>
      <protection/>
    </xf>
    <xf numFmtId="0" fontId="10" fillId="24" borderId="0" xfId="0" applyFont="1" applyFill="1" applyAlignment="1">
      <alignment vertical="center"/>
    </xf>
    <xf numFmtId="0" fontId="10" fillId="24" borderId="0" xfId="0" applyFont="1" applyFill="1" applyAlignment="1">
      <alignment horizontal="center" vertical="center"/>
    </xf>
    <xf numFmtId="0" fontId="12" fillId="24" borderId="0" xfId="55" applyFont="1" applyFill="1" applyAlignment="1">
      <alignment horizontal="center"/>
      <protection/>
    </xf>
    <xf numFmtId="0" fontId="12" fillId="24" borderId="0" xfId="55" applyFont="1" applyFill="1" applyAlignment="1">
      <alignment horizontal="center" vertical="center"/>
      <protection/>
    </xf>
    <xf numFmtId="0" fontId="8" fillId="24" borderId="0" xfId="55" applyFont="1" applyFill="1">
      <alignment/>
      <protection/>
    </xf>
    <xf numFmtId="0" fontId="7" fillId="24" borderId="0" xfId="55" applyFont="1" applyFill="1">
      <alignment/>
      <protection/>
    </xf>
    <xf numFmtId="0" fontId="5" fillId="24" borderId="0" xfId="55" applyFont="1" applyFill="1">
      <alignment/>
      <protection/>
    </xf>
    <xf numFmtId="0" fontId="19" fillId="24" borderId="0" xfId="55" applyNumberFormat="1" applyFont="1" applyFill="1" applyAlignment="1">
      <alignment horizontal="center"/>
      <protection/>
    </xf>
    <xf numFmtId="0" fontId="10" fillId="24" borderId="0" xfId="0" applyFont="1" applyFill="1" applyAlignment="1">
      <alignment horizontal="left" vertical="center"/>
    </xf>
    <xf numFmtId="0" fontId="20" fillId="24" borderId="0" xfId="55" applyFont="1" applyFill="1" applyAlignment="1">
      <alignment horizontal="center"/>
      <protection/>
    </xf>
    <xf numFmtId="0" fontId="20" fillId="24" borderId="0" xfId="55" applyFont="1" applyFill="1">
      <alignment/>
      <protection/>
    </xf>
    <xf numFmtId="0" fontId="6" fillId="24" borderId="0" xfId="55" applyFont="1" applyFill="1">
      <alignment/>
      <protection/>
    </xf>
    <xf numFmtId="0" fontId="8" fillId="24" borderId="0" xfId="55" applyFont="1" applyFill="1" applyAlignment="1">
      <alignment horizontal="right" vertical="center"/>
      <protection/>
    </xf>
    <xf numFmtId="0" fontId="24" fillId="24" borderId="0" xfId="55" applyFont="1" applyFill="1" applyAlignment="1">
      <alignment horizontal="center" vertical="center"/>
      <protection/>
    </xf>
    <xf numFmtId="0" fontId="11" fillId="24" borderId="0" xfId="0" applyFont="1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7" fillId="24" borderId="0" xfId="55" applyFont="1" applyFill="1" applyBorder="1">
      <alignment/>
      <protection/>
    </xf>
    <xf numFmtId="0" fontId="8" fillId="24" borderId="0" xfId="55" applyFont="1" applyFill="1" applyBorder="1">
      <alignment/>
      <protection/>
    </xf>
    <xf numFmtId="0" fontId="3" fillId="24" borderId="12" xfId="55" applyFont="1" applyFill="1" applyBorder="1" applyAlignment="1">
      <alignment horizontal="center" vertical="center"/>
      <protection/>
    </xf>
    <xf numFmtId="0" fontId="18" fillId="24" borderId="13" xfId="55" applyNumberFormat="1" applyFont="1" applyFill="1" applyBorder="1" applyAlignment="1">
      <alignment horizontal="center"/>
      <protection/>
    </xf>
    <xf numFmtId="0" fontId="4" fillId="24" borderId="0" xfId="55" applyFont="1" applyFill="1" applyAlignment="1">
      <alignment horizontal="center" vertical="center"/>
      <protection/>
    </xf>
    <xf numFmtId="0" fontId="6" fillId="24" borderId="0" xfId="55" applyFont="1" applyFill="1" applyBorder="1" applyAlignment="1">
      <alignment horizontal="center" vertical="center"/>
      <protection/>
    </xf>
    <xf numFmtId="0" fontId="15" fillId="24" borderId="0" xfId="55" applyFont="1" applyFill="1" applyBorder="1" applyAlignment="1">
      <alignment horizontal="right" vertical="center"/>
      <protection/>
    </xf>
    <xf numFmtId="0" fontId="18" fillId="24" borderId="14" xfId="55" applyNumberFormat="1" applyFont="1" applyFill="1" applyBorder="1" applyAlignment="1">
      <alignment horizontal="center"/>
      <protection/>
    </xf>
    <xf numFmtId="0" fontId="3" fillId="24" borderId="15" xfId="55" applyFont="1" applyFill="1" applyBorder="1" applyAlignment="1">
      <alignment horizontal="center" vertical="center"/>
      <protection/>
    </xf>
    <xf numFmtId="0" fontId="21" fillId="24" borderId="0" xfId="55" applyFont="1" applyFill="1" applyAlignment="1">
      <alignment horizontal="center"/>
      <protection/>
    </xf>
    <xf numFmtId="0" fontId="9" fillId="24" borderId="0" xfId="55" applyFont="1" applyFill="1">
      <alignment/>
      <protection/>
    </xf>
    <xf numFmtId="0" fontId="14" fillId="24" borderId="0" xfId="55" applyFont="1" applyFill="1" applyAlignment="1">
      <alignment horizontal="center"/>
      <protection/>
    </xf>
    <xf numFmtId="0" fontId="4" fillId="24" borderId="0" xfId="55" applyFont="1" applyFill="1" applyBorder="1" applyAlignment="1">
      <alignment horizontal="center" vertical="center"/>
      <protection/>
    </xf>
    <xf numFmtId="0" fontId="14" fillId="24" borderId="0" xfId="55" applyFont="1" applyFill="1" applyBorder="1">
      <alignment/>
      <protection/>
    </xf>
    <xf numFmtId="0" fontId="4" fillId="24" borderId="0" xfId="55" applyFont="1" applyFill="1">
      <alignment/>
      <protection/>
    </xf>
    <xf numFmtId="1" fontId="18" fillId="24" borderId="16" xfId="55" applyNumberFormat="1" applyFont="1" applyFill="1" applyBorder="1" applyAlignment="1">
      <alignment horizontal="center"/>
      <protection/>
    </xf>
    <xf numFmtId="0" fontId="20" fillId="24" borderId="17" xfId="55" applyFont="1" applyFill="1" applyBorder="1" applyAlignment="1">
      <alignment horizontal="center" vertical="center"/>
      <protection/>
    </xf>
    <xf numFmtId="0" fontId="3" fillId="24" borderId="0" xfId="55" applyFont="1" applyFill="1" applyBorder="1" applyAlignment="1">
      <alignment horizontal="center" vertical="center"/>
      <protection/>
    </xf>
    <xf numFmtId="0" fontId="18" fillId="24" borderId="18" xfId="55" applyNumberFormat="1" applyFont="1" applyFill="1" applyBorder="1" applyAlignment="1">
      <alignment horizontal="center" vertical="center"/>
      <protection/>
    </xf>
    <xf numFmtId="0" fontId="21" fillId="24" borderId="17" xfId="55" applyFont="1" applyFill="1" applyBorder="1" applyAlignment="1">
      <alignment horizontal="center" vertical="center"/>
      <protection/>
    </xf>
    <xf numFmtId="0" fontId="18" fillId="24" borderId="13" xfId="55" applyNumberFormat="1" applyFont="1" applyFill="1" applyBorder="1" applyAlignment="1">
      <alignment horizontal="center" vertical="center"/>
      <protection/>
    </xf>
    <xf numFmtId="0" fontId="3" fillId="24" borderId="19" xfId="55" applyFont="1" applyFill="1" applyBorder="1" applyAlignment="1">
      <alignment horizontal="center" vertical="center"/>
      <protection/>
    </xf>
    <xf numFmtId="0" fontId="3" fillId="24" borderId="20" xfId="55" applyFont="1" applyFill="1" applyBorder="1" applyAlignment="1">
      <alignment horizontal="center" vertical="center"/>
      <protection/>
    </xf>
    <xf numFmtId="0" fontId="19" fillId="24" borderId="0" xfId="55" applyFont="1" applyFill="1" applyBorder="1">
      <alignment/>
      <protection/>
    </xf>
    <xf numFmtId="0" fontId="15" fillId="24" borderId="0" xfId="55" applyFont="1" applyFill="1" applyBorder="1" applyAlignment="1">
      <alignment horizontal="left" vertical="center"/>
      <protection/>
    </xf>
    <xf numFmtId="0" fontId="22" fillId="24" borderId="17" xfId="55" applyFont="1" applyFill="1" applyBorder="1" applyAlignment="1">
      <alignment horizontal="center"/>
      <protection/>
    </xf>
    <xf numFmtId="0" fontId="14" fillId="24" borderId="17" xfId="55" applyFont="1" applyFill="1" applyBorder="1" applyAlignment="1">
      <alignment horizontal="center"/>
      <protection/>
    </xf>
    <xf numFmtId="0" fontId="12" fillId="24" borderId="0" xfId="55" applyFont="1" applyFill="1" applyBorder="1" applyAlignment="1">
      <alignment horizontal="center" vertical="center"/>
      <protection/>
    </xf>
    <xf numFmtId="0" fontId="8" fillId="24" borderId="17" xfId="55" applyFont="1" applyFill="1" applyBorder="1">
      <alignment/>
      <protection/>
    </xf>
    <xf numFmtId="1" fontId="18" fillId="24" borderId="13" xfId="55" applyNumberFormat="1" applyFont="1" applyFill="1" applyBorder="1" applyAlignment="1">
      <alignment horizontal="center" vertical="center"/>
      <protection/>
    </xf>
    <xf numFmtId="2" fontId="3" fillId="24" borderId="12" xfId="55" applyNumberFormat="1" applyFont="1" applyFill="1" applyBorder="1" applyAlignment="1">
      <alignment horizontal="center" vertical="center"/>
      <protection/>
    </xf>
    <xf numFmtId="0" fontId="21" fillId="24" borderId="17" xfId="55" applyFont="1" applyFill="1" applyBorder="1" applyAlignment="1">
      <alignment horizontal="center"/>
      <protection/>
    </xf>
    <xf numFmtId="0" fontId="3" fillId="24" borderId="21" xfId="55" applyFont="1" applyFill="1" applyBorder="1" applyAlignment="1">
      <alignment horizontal="center" vertical="center"/>
      <protection/>
    </xf>
    <xf numFmtId="0" fontId="19" fillId="24" borderId="0" xfId="55" applyFont="1" applyFill="1">
      <alignment/>
      <protection/>
    </xf>
    <xf numFmtId="0" fontId="21" fillId="24" borderId="22" xfId="55" applyFont="1" applyFill="1" applyBorder="1" applyAlignment="1">
      <alignment horizontal="center" vertical="center"/>
      <protection/>
    </xf>
    <xf numFmtId="0" fontId="15" fillId="24" borderId="17" xfId="55" applyFont="1" applyFill="1" applyBorder="1" applyAlignment="1">
      <alignment horizontal="left" vertical="center"/>
      <protection/>
    </xf>
    <xf numFmtId="0" fontId="21" fillId="24" borderId="0" xfId="55" applyFont="1" applyFill="1" applyBorder="1" applyAlignment="1">
      <alignment horizontal="center" vertical="center"/>
      <protection/>
    </xf>
    <xf numFmtId="0" fontId="14" fillId="24" borderId="17" xfId="55" applyFont="1" applyFill="1" applyBorder="1">
      <alignment/>
      <protection/>
    </xf>
    <xf numFmtId="1" fontId="18" fillId="24" borderId="23" xfId="55" applyNumberFormat="1" applyFont="1" applyFill="1" applyBorder="1" applyAlignment="1">
      <alignment horizontal="center" vertical="center"/>
      <protection/>
    </xf>
    <xf numFmtId="0" fontId="10" fillId="24" borderId="0" xfId="55" applyFont="1" applyFill="1" applyBorder="1" applyAlignment="1">
      <alignment horizontal="center" vertical="center"/>
      <protection/>
    </xf>
    <xf numFmtId="0" fontId="5" fillId="24" borderId="15" xfId="55" applyFont="1" applyFill="1" applyBorder="1" applyAlignment="1">
      <alignment horizontal="center" vertical="center"/>
      <protection/>
    </xf>
    <xf numFmtId="0" fontId="20" fillId="24" borderId="17" xfId="55" applyFont="1" applyFill="1" applyBorder="1">
      <alignment/>
      <protection/>
    </xf>
    <xf numFmtId="0" fontId="22" fillId="24" borderId="14" xfId="55" applyFont="1" applyFill="1" applyBorder="1" applyAlignment="1">
      <alignment horizontal="center" vertical="center"/>
      <protection/>
    </xf>
    <xf numFmtId="0" fontId="18" fillId="24" borderId="0" xfId="55" applyFont="1" applyFill="1" applyBorder="1" applyAlignment="1">
      <alignment horizontal="center"/>
      <protection/>
    </xf>
    <xf numFmtId="0" fontId="10" fillId="24" borderId="0" xfId="55" applyFont="1" applyFill="1" applyAlignment="1">
      <alignment horizontal="center" vertical="center"/>
      <protection/>
    </xf>
    <xf numFmtId="1" fontId="18" fillId="24" borderId="24" xfId="55" applyNumberFormat="1" applyFont="1" applyFill="1" applyBorder="1" applyAlignment="1">
      <alignment horizontal="center" vertical="center"/>
      <protection/>
    </xf>
    <xf numFmtId="0" fontId="19" fillId="24" borderId="14" xfId="55" applyFont="1" applyFill="1" applyBorder="1">
      <alignment/>
      <protection/>
    </xf>
    <xf numFmtId="0" fontId="18" fillId="24" borderId="17" xfId="55" applyFont="1" applyFill="1" applyBorder="1" applyAlignment="1">
      <alignment horizontal="center"/>
      <protection/>
    </xf>
    <xf numFmtId="0" fontId="18" fillId="24" borderId="18" xfId="55" applyNumberFormat="1" applyFont="1" applyFill="1" applyBorder="1" applyAlignment="1">
      <alignment horizontal="center"/>
      <protection/>
    </xf>
    <xf numFmtId="0" fontId="12" fillId="24" borderId="25" xfId="55" applyFont="1" applyFill="1" applyBorder="1" applyAlignment="1">
      <alignment horizontal="center" vertical="center"/>
      <protection/>
    </xf>
    <xf numFmtId="0" fontId="8" fillId="24" borderId="15" xfId="55" applyFont="1" applyFill="1" applyBorder="1">
      <alignment/>
      <protection/>
    </xf>
    <xf numFmtId="0" fontId="20" fillId="24" borderId="14" xfId="55" applyFont="1" applyFill="1" applyBorder="1" applyAlignment="1">
      <alignment horizontal="center" vertical="center"/>
      <protection/>
    </xf>
    <xf numFmtId="0" fontId="14" fillId="24" borderId="0" xfId="55" applyFont="1" applyFill="1" applyBorder="1" applyAlignment="1">
      <alignment horizontal="center"/>
      <protection/>
    </xf>
    <xf numFmtId="0" fontId="3" fillId="24" borderId="26" xfId="55" applyFont="1" applyFill="1" applyBorder="1" applyAlignment="1">
      <alignment horizontal="center" vertical="center"/>
      <protection/>
    </xf>
    <xf numFmtId="0" fontId="25" fillId="24" borderId="0" xfId="55" applyFont="1" applyFill="1" applyBorder="1" applyAlignment="1">
      <alignment horizontal="right" vertical="center"/>
      <protection/>
    </xf>
    <xf numFmtId="0" fontId="16" fillId="24" borderId="17" xfId="55" applyFont="1" applyFill="1" applyBorder="1" applyAlignment="1">
      <alignment horizontal="center"/>
      <protection/>
    </xf>
    <xf numFmtId="0" fontId="18" fillId="24" borderId="24" xfId="55" applyNumberFormat="1" applyFont="1" applyFill="1" applyBorder="1" applyAlignment="1">
      <alignment horizontal="center" vertical="center"/>
      <protection/>
    </xf>
    <xf numFmtId="0" fontId="4" fillId="24" borderId="0" xfId="55" applyFont="1" applyFill="1" applyBorder="1" applyAlignment="1">
      <alignment horizontal="right"/>
      <protection/>
    </xf>
    <xf numFmtId="1" fontId="14" fillId="24" borderId="0" xfId="55" applyNumberFormat="1" applyFont="1" applyFill="1" applyBorder="1" applyAlignment="1">
      <alignment/>
      <protection/>
    </xf>
    <xf numFmtId="0" fontId="6" fillId="24" borderId="0" xfId="55" applyFont="1" applyFill="1" applyAlignment="1">
      <alignment horizontal="center" vertical="center"/>
      <protection/>
    </xf>
    <xf numFmtId="0" fontId="21" fillId="24" borderId="0" xfId="55" applyFont="1" applyFill="1" applyAlignment="1">
      <alignment horizontal="center" vertical="center"/>
      <protection/>
    </xf>
    <xf numFmtId="0" fontId="4" fillId="24" borderId="0" xfId="55" applyFont="1" applyFill="1" applyAlignment="1">
      <alignment horizontal="center"/>
      <protection/>
    </xf>
    <xf numFmtId="0" fontId="21" fillId="24" borderId="0" xfId="55" applyFont="1" applyFill="1">
      <alignment/>
      <protection/>
    </xf>
    <xf numFmtId="0" fontId="9" fillId="24" borderId="0" xfId="55" applyFont="1" applyFill="1" applyAlignment="1">
      <alignment horizontal="center"/>
      <protection/>
    </xf>
    <xf numFmtId="0" fontId="14" fillId="24" borderId="0" xfId="55" applyFont="1" applyFill="1">
      <alignment/>
      <protection/>
    </xf>
    <xf numFmtId="0" fontId="8" fillId="24" borderId="0" xfId="55" applyFont="1" applyFill="1" applyAlignment="1">
      <alignment horizontal="left" vertical="center"/>
      <protection/>
    </xf>
    <xf numFmtId="0" fontId="8" fillId="24" borderId="0" xfId="55" applyFont="1" applyFill="1" applyAlignment="1">
      <alignment horizontal="left"/>
      <protection/>
    </xf>
    <xf numFmtId="0" fontId="9" fillId="24" borderId="0" xfId="55" applyFont="1" applyFill="1" applyAlignment="1">
      <alignment horizontal="center" vertical="center"/>
      <protection/>
    </xf>
    <xf numFmtId="0" fontId="14" fillId="24" borderId="27" xfId="55" applyFont="1" applyFill="1" applyBorder="1">
      <alignment/>
      <protection/>
    </xf>
    <xf numFmtId="0" fontId="26" fillId="24" borderId="0" xfId="55" applyFont="1" applyFill="1" applyBorder="1" applyAlignment="1">
      <alignment horizontal="center" vertical="center"/>
      <protection/>
    </xf>
    <xf numFmtId="0" fontId="8" fillId="0" borderId="17" xfId="55" applyFont="1" applyBorder="1">
      <alignment/>
      <protection/>
    </xf>
    <xf numFmtId="0" fontId="7" fillId="0" borderId="0" xfId="0" applyFont="1" applyAlignment="1">
      <alignment horizontal="left" vertical="center"/>
    </xf>
    <xf numFmtId="0" fontId="7" fillId="0" borderId="0" xfId="55" applyFont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2" fontId="5" fillId="24" borderId="0" xfId="0" applyNumberFormat="1" applyFont="1" applyFill="1" applyAlignment="1">
      <alignment horizontal="center" vertical="center"/>
    </xf>
    <xf numFmtId="0" fontId="27" fillId="24" borderId="0" xfId="55" applyFont="1" applyFill="1" applyAlignment="1">
      <alignment horizontal="center"/>
      <protection/>
    </xf>
    <xf numFmtId="0" fontId="27" fillId="24" borderId="14" xfId="55" applyFont="1" applyFill="1" applyBorder="1" applyAlignment="1">
      <alignment horizontal="center"/>
      <protection/>
    </xf>
    <xf numFmtId="1" fontId="18" fillId="24" borderId="16" xfId="55" applyNumberFormat="1" applyFont="1" applyFill="1" applyBorder="1" applyAlignment="1">
      <alignment horizontal="center" vertical="center"/>
      <protection/>
    </xf>
    <xf numFmtId="1" fontId="18" fillId="24" borderId="24" xfId="55" applyNumberFormat="1" applyFont="1" applyFill="1" applyBorder="1" applyAlignment="1">
      <alignment horizontal="center"/>
      <protection/>
    </xf>
    <xf numFmtId="49" fontId="18" fillId="24" borderId="14" xfId="55" applyNumberFormat="1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 vertical="center"/>
    </xf>
    <xf numFmtId="0" fontId="29" fillId="24" borderId="12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/>
      <protection/>
    </xf>
    <xf numFmtId="0" fontId="9" fillId="0" borderId="28" xfId="55" applyFont="1" applyFill="1" applyBorder="1" applyAlignment="1">
      <alignment horizontal="center" vertical="center"/>
      <protection/>
    </xf>
    <xf numFmtId="1" fontId="7" fillId="0" borderId="28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24" borderId="0" xfId="55" applyFont="1" applyFill="1" applyAlignment="1">
      <alignment horizontal="left" vertical="center"/>
      <protection/>
    </xf>
    <xf numFmtId="0" fontId="7" fillId="0" borderId="0" xfId="55" applyFont="1" applyAlignment="1">
      <alignment/>
      <protection/>
    </xf>
    <xf numFmtId="0" fontId="9" fillId="0" borderId="0" xfId="0" applyFont="1" applyAlignment="1">
      <alignment/>
    </xf>
    <xf numFmtId="0" fontId="7" fillId="0" borderId="0" xfId="55" applyFont="1" applyBorder="1" applyAlignment="1">
      <alignment/>
      <protection/>
    </xf>
    <xf numFmtId="1" fontId="7" fillId="0" borderId="30" xfId="55" applyNumberFormat="1" applyFont="1" applyFill="1" applyBorder="1" applyAlignment="1">
      <alignment horizontal="center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1" fontId="7" fillId="0" borderId="32" xfId="55" applyNumberFormat="1" applyFont="1" applyFill="1" applyBorder="1" applyAlignment="1">
      <alignment horizontal="center" vertical="center"/>
      <protection/>
    </xf>
    <xf numFmtId="0" fontId="7" fillId="0" borderId="0" xfId="55" applyFont="1" applyFill="1">
      <alignment/>
      <protection/>
    </xf>
    <xf numFmtId="0" fontId="9" fillId="0" borderId="0" xfId="0" applyFont="1" applyFill="1" applyAlignment="1">
      <alignment/>
    </xf>
    <xf numFmtId="0" fontId="9" fillId="0" borderId="31" xfId="55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55" applyFont="1" applyFill="1" applyBorder="1" applyAlignment="1">
      <alignment horizontal="center" vertical="center"/>
      <protection/>
    </xf>
    <xf numFmtId="1" fontId="7" fillId="0" borderId="30" xfId="55" applyNumberFormat="1" applyFont="1" applyBorder="1" applyAlignment="1">
      <alignment horizontal="center" vertical="center"/>
      <protection/>
    </xf>
    <xf numFmtId="1" fontId="7" fillId="0" borderId="32" xfId="55" applyNumberFormat="1" applyFont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center" vertical="center"/>
      <protection/>
    </xf>
    <xf numFmtId="166" fontId="6" fillId="0" borderId="0" xfId="55" applyNumberFormat="1" applyFont="1" applyBorder="1" applyAlignment="1">
      <alignment horizontal="left" vertical="center"/>
      <protection/>
    </xf>
    <xf numFmtId="0" fontId="7" fillId="24" borderId="0" xfId="0" applyFont="1" applyFill="1" applyAlignment="1">
      <alignment vertical="center" wrapText="1"/>
    </xf>
    <xf numFmtId="0" fontId="7" fillId="0" borderId="34" xfId="55" applyFont="1" applyFill="1" applyBorder="1" applyAlignment="1">
      <alignment horizontal="center" vertical="center"/>
      <protection/>
    </xf>
    <xf numFmtId="0" fontId="7" fillId="0" borderId="35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/>
      <protection/>
    </xf>
    <xf numFmtId="20" fontId="7" fillId="0" borderId="10" xfId="55" applyNumberFormat="1" applyFont="1" applyFill="1" applyBorder="1" applyAlignment="1">
      <alignment horizontal="center" vertical="center"/>
      <protection/>
    </xf>
    <xf numFmtId="20" fontId="7" fillId="0" borderId="28" xfId="55" applyNumberFormat="1" applyFont="1" applyFill="1" applyBorder="1" applyAlignment="1">
      <alignment horizontal="center" vertical="center"/>
      <protection/>
    </xf>
    <xf numFmtId="0" fontId="7" fillId="0" borderId="37" xfId="55" applyFont="1" applyFill="1" applyBorder="1" applyAlignment="1">
      <alignment horizontal="center"/>
      <protection/>
    </xf>
    <xf numFmtId="20" fontId="7" fillId="0" borderId="10" xfId="55" applyNumberFormat="1" applyFont="1" applyBorder="1" applyAlignment="1">
      <alignment horizontal="center" vertical="center"/>
      <protection/>
    </xf>
    <xf numFmtId="20" fontId="7" fillId="0" borderId="28" xfId="55" applyNumberFormat="1" applyFont="1" applyBorder="1" applyAlignment="1">
      <alignment horizontal="center" vertical="center"/>
      <protection/>
    </xf>
    <xf numFmtId="20" fontId="7" fillId="0" borderId="38" xfId="55" applyNumberFormat="1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/>
      <protection/>
    </xf>
    <xf numFmtId="166" fontId="7" fillId="0" borderId="0" xfId="55" applyNumberFormat="1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6" fillId="0" borderId="28" xfId="55" applyFont="1" applyFill="1" applyBorder="1" applyAlignment="1">
      <alignment horizontal="center" vertical="center"/>
      <protection/>
    </xf>
    <xf numFmtId="1" fontId="6" fillId="0" borderId="28" xfId="55" applyNumberFormat="1" applyFont="1" applyFill="1" applyBorder="1" applyAlignment="1">
      <alignment horizontal="center" vertical="center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" fillId="0" borderId="28" xfId="55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5" fillId="24" borderId="39" xfId="55" applyFont="1" applyFill="1" applyBorder="1" applyAlignment="1">
      <alignment horizontal="center" vertical="center"/>
      <protection/>
    </xf>
    <xf numFmtId="12" fontId="5" fillId="24" borderId="0" xfId="0" applyNumberFormat="1" applyFont="1" applyFill="1" applyAlignment="1">
      <alignment horizontal="center" vertical="center"/>
    </xf>
    <xf numFmtId="0" fontId="1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7" fillId="0" borderId="40" xfId="55" applyFont="1" applyBorder="1" applyAlignment="1">
      <alignment horizontal="center" vertical="center"/>
      <protection/>
    </xf>
    <xf numFmtId="0" fontId="7" fillId="0" borderId="41" xfId="55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40" xfId="55" applyFont="1" applyFill="1" applyBorder="1" applyAlignment="1">
      <alignment horizontal="center" vertical="center"/>
      <protection/>
    </xf>
    <xf numFmtId="0" fontId="7" fillId="0" borderId="42" xfId="55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55" applyFont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41</xdr:row>
      <xdr:rowOff>66675</xdr:rowOff>
    </xdr:from>
    <xdr:ext cx="1057275" cy="180975"/>
    <xdr:sp>
      <xdr:nvSpPr>
        <xdr:cNvPr id="1" name="Check Box 1" hidden="1"/>
        <xdr:cNvSpPr>
          <a:spLocks/>
        </xdr:cNvSpPr>
      </xdr:nvSpPr>
      <xdr:spPr>
        <a:xfrm>
          <a:off x="10134600" y="11229975"/>
          <a:ext cx="1057275" cy="180975"/>
        </a:xfrm>
        <a:prstGeom prst="rect">
          <a:avLst/>
        </a:prstGeom>
        <a:solidFill>
          <a:srgbClr val="F4F4F4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Show Game Numbers</a:t>
          </a:r>
        </a:p>
      </xdr:txBody>
    </xdr:sp>
    <xdr:clientData fPrintsWithSheet="0"/>
  </xdr:oneCellAnchor>
  <xdr:oneCellAnchor>
    <xdr:from>
      <xdr:col>13</xdr:col>
      <xdr:colOff>0</xdr:colOff>
      <xdr:row>42</xdr:row>
      <xdr:rowOff>9525</xdr:rowOff>
    </xdr:from>
    <xdr:ext cx="1085850" cy="180975"/>
    <xdr:sp>
      <xdr:nvSpPr>
        <xdr:cNvPr id="2" name="Check Box 2" hidden="1"/>
        <xdr:cNvSpPr>
          <a:spLocks/>
        </xdr:cNvSpPr>
      </xdr:nvSpPr>
      <xdr:spPr>
        <a:xfrm>
          <a:off x="10134600" y="11496675"/>
          <a:ext cx="1085850" cy="180975"/>
        </a:xfrm>
        <a:prstGeom prst="rect">
          <a:avLst/>
        </a:prstGeom>
        <a:solidFill>
          <a:srgbClr val="F4F4F4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Show Seed Numbers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70" zoomScaleNormal="70" zoomScalePageLayoutView="0" workbookViewId="0" topLeftCell="A1">
      <selection activeCell="M18" sqref="M18"/>
    </sheetView>
  </sheetViews>
  <sheetFormatPr defaultColWidth="8.8515625" defaultRowHeight="15"/>
  <cols>
    <col min="1" max="1" width="2.57421875" style="144" customWidth="1"/>
    <col min="2" max="2" width="6.7109375" style="144" customWidth="1"/>
    <col min="3" max="3" width="52.7109375" style="144" customWidth="1"/>
    <col min="4" max="4" width="11.28125" style="144" bestFit="1" customWidth="1"/>
    <col min="5" max="5" width="8.8515625" style="144" customWidth="1"/>
    <col min="6" max="6" width="4.140625" style="144" customWidth="1"/>
    <col min="7" max="16384" width="8.8515625" style="144" customWidth="1"/>
  </cols>
  <sheetData>
    <row r="1" spans="1:6" ht="18">
      <c r="A1" s="194" t="s">
        <v>114</v>
      </c>
      <c r="B1" s="194"/>
      <c r="C1" s="194"/>
      <c r="D1" s="194"/>
      <c r="E1" s="194"/>
      <c r="F1" s="194"/>
    </row>
    <row r="2" spans="1:6" ht="56.25" customHeight="1">
      <c r="A2" s="194"/>
      <c r="B2" s="194"/>
      <c r="C2" s="194"/>
      <c r="D2" s="194"/>
      <c r="E2" s="194"/>
      <c r="F2" s="194"/>
    </row>
    <row r="3" spans="1:6" ht="18">
      <c r="A3" s="195" t="s">
        <v>113</v>
      </c>
      <c r="B3" s="195"/>
      <c r="C3" s="195"/>
      <c r="D3" s="195"/>
      <c r="E3" s="195"/>
      <c r="F3" s="195"/>
    </row>
    <row r="4" spans="1:6" ht="18">
      <c r="A4" s="145" t="s">
        <v>112</v>
      </c>
      <c r="C4" s="146"/>
      <c r="D4" s="146"/>
      <c r="F4" s="147" t="s">
        <v>96</v>
      </c>
    </row>
    <row r="5" spans="2:6" ht="18">
      <c r="B5" s="193" t="s">
        <v>111</v>
      </c>
      <c r="C5" s="193"/>
      <c r="D5" s="193"/>
      <c r="E5" s="193"/>
      <c r="F5" s="146"/>
    </row>
    <row r="6" spans="1:6" ht="18">
      <c r="A6" s="146"/>
      <c r="B6" s="149"/>
      <c r="C6" s="149"/>
      <c r="D6" s="149"/>
      <c r="E6" s="149"/>
      <c r="F6" s="146"/>
    </row>
    <row r="7" spans="2:6" ht="36.75" customHeight="1">
      <c r="B7" s="141" t="s">
        <v>110</v>
      </c>
      <c r="C7" s="141" t="s">
        <v>99</v>
      </c>
      <c r="D7" s="141" t="s">
        <v>109</v>
      </c>
      <c r="E7" s="141" t="s">
        <v>65</v>
      </c>
      <c r="F7" s="146"/>
    </row>
    <row r="8" spans="2:6" s="150" customFormat="1" ht="36.75" customHeight="1">
      <c r="B8" s="142">
        <v>1</v>
      </c>
      <c r="C8" s="139" t="s">
        <v>87</v>
      </c>
      <c r="D8" s="142" t="s">
        <v>88</v>
      </c>
      <c r="E8" s="151" t="s">
        <v>121</v>
      </c>
      <c r="F8" s="152"/>
    </row>
    <row r="9" spans="2:6" s="150" customFormat="1" ht="36.75" customHeight="1">
      <c r="B9" s="142">
        <v>2</v>
      </c>
      <c r="C9" s="139" t="s">
        <v>108</v>
      </c>
      <c r="D9" s="142" t="s">
        <v>71</v>
      </c>
      <c r="E9" s="142">
        <v>2</v>
      </c>
      <c r="F9" s="152"/>
    </row>
    <row r="10" spans="2:6" s="150" customFormat="1" ht="36.75" customHeight="1">
      <c r="B10" s="142">
        <v>3</v>
      </c>
      <c r="C10" s="139" t="s">
        <v>69</v>
      </c>
      <c r="D10" s="142" t="s">
        <v>70</v>
      </c>
      <c r="E10" s="151" t="s">
        <v>119</v>
      </c>
      <c r="F10" s="152"/>
    </row>
    <row r="11" spans="2:6" s="150" customFormat="1" ht="36.75" customHeight="1">
      <c r="B11" s="142">
        <v>5</v>
      </c>
      <c r="C11" s="139" t="s">
        <v>74</v>
      </c>
      <c r="D11" s="142" t="s">
        <v>75</v>
      </c>
      <c r="E11" s="151" t="s">
        <v>120</v>
      </c>
      <c r="F11" s="152"/>
    </row>
    <row r="12" spans="2:6" s="150" customFormat="1" ht="36.75" customHeight="1">
      <c r="B12" s="142">
        <v>4</v>
      </c>
      <c r="C12" s="139" t="s">
        <v>78</v>
      </c>
      <c r="D12" s="142" t="s">
        <v>79</v>
      </c>
      <c r="E12" s="151" t="s">
        <v>100</v>
      </c>
      <c r="F12" s="152"/>
    </row>
    <row r="13" spans="2:6" s="150" customFormat="1" ht="36.75" customHeight="1">
      <c r="B13" s="142">
        <v>6</v>
      </c>
      <c r="C13" s="140" t="s">
        <v>107</v>
      </c>
      <c r="D13" s="142" t="s">
        <v>84</v>
      </c>
      <c r="E13" s="151" t="s">
        <v>100</v>
      </c>
      <c r="F13" s="152"/>
    </row>
    <row r="14" spans="2:6" s="150" customFormat="1" ht="36.75" customHeight="1">
      <c r="B14" s="142">
        <v>7</v>
      </c>
      <c r="C14" s="139" t="s">
        <v>106</v>
      </c>
      <c r="D14" s="142" t="s">
        <v>66</v>
      </c>
      <c r="E14" s="151" t="s">
        <v>101</v>
      </c>
      <c r="F14" s="152"/>
    </row>
    <row r="15" spans="2:6" s="150" customFormat="1" ht="36.75" customHeight="1">
      <c r="B15" s="142">
        <v>8</v>
      </c>
      <c r="C15" s="139" t="s">
        <v>76</v>
      </c>
      <c r="D15" s="142" t="s">
        <v>77</v>
      </c>
      <c r="E15" s="151" t="s">
        <v>101</v>
      </c>
      <c r="F15" s="152"/>
    </row>
    <row r="16" spans="2:6" s="150" customFormat="1" ht="36.75" customHeight="1">
      <c r="B16" s="142">
        <v>9</v>
      </c>
      <c r="C16" s="139" t="s">
        <v>80</v>
      </c>
      <c r="D16" s="142" t="s">
        <v>81</v>
      </c>
      <c r="E16" s="151" t="s">
        <v>118</v>
      </c>
      <c r="F16" s="152"/>
    </row>
    <row r="17" spans="2:6" s="150" customFormat="1" ht="36.75" customHeight="1">
      <c r="B17" s="142">
        <v>10</v>
      </c>
      <c r="C17" s="139" t="s">
        <v>85</v>
      </c>
      <c r="D17" s="142" t="s">
        <v>86</v>
      </c>
      <c r="E17" s="151" t="s">
        <v>118</v>
      </c>
      <c r="F17" s="152"/>
    </row>
    <row r="18" spans="2:6" s="150" customFormat="1" ht="36.75" customHeight="1">
      <c r="B18" s="142">
        <v>11</v>
      </c>
      <c r="C18" s="139" t="s">
        <v>82</v>
      </c>
      <c r="D18" s="142" t="s">
        <v>83</v>
      </c>
      <c r="E18" s="151" t="s">
        <v>118</v>
      </c>
      <c r="F18" s="152"/>
    </row>
    <row r="19" spans="2:6" s="150" customFormat="1" ht="36.75" customHeight="1">
      <c r="B19" s="142">
        <v>12</v>
      </c>
      <c r="C19" s="139" t="s">
        <v>67</v>
      </c>
      <c r="D19" s="142" t="s">
        <v>68</v>
      </c>
      <c r="E19" s="151" t="s">
        <v>118</v>
      </c>
      <c r="F19" s="152"/>
    </row>
    <row r="20" spans="2:6" s="150" customFormat="1" ht="36.75" customHeight="1">
      <c r="B20" s="142">
        <v>13</v>
      </c>
      <c r="C20" s="139" t="s">
        <v>72</v>
      </c>
      <c r="D20" s="142" t="s">
        <v>73</v>
      </c>
      <c r="E20" s="151" t="s">
        <v>122</v>
      </c>
      <c r="F20" s="152"/>
    </row>
    <row r="21" spans="2:6" s="150" customFormat="1" ht="36.75" customHeight="1">
      <c r="B21" s="142">
        <v>14</v>
      </c>
      <c r="C21" s="139" t="s">
        <v>105</v>
      </c>
      <c r="D21" s="142" t="s">
        <v>104</v>
      </c>
      <c r="E21" s="142" t="s">
        <v>122</v>
      </c>
      <c r="F21" s="152"/>
    </row>
    <row r="22" spans="2:6" s="150" customFormat="1" ht="36.75" customHeight="1">
      <c r="B22" s="142">
        <v>15</v>
      </c>
      <c r="C22" s="139" t="s">
        <v>103</v>
      </c>
      <c r="D22" s="143" t="s">
        <v>89</v>
      </c>
      <c r="E22" s="142" t="s">
        <v>122</v>
      </c>
      <c r="F22" s="152"/>
    </row>
    <row r="23" spans="2:6" ht="18">
      <c r="B23" s="148"/>
      <c r="C23" s="148"/>
      <c r="D23" s="148"/>
      <c r="E23" s="148"/>
      <c r="F23" s="146"/>
    </row>
    <row r="24" spans="2:6" ht="18">
      <c r="B24" s="153" t="s">
        <v>102</v>
      </c>
      <c r="C24" s="153"/>
      <c r="D24" s="153"/>
      <c r="E24" s="153"/>
      <c r="F24" s="146"/>
    </row>
    <row r="25" spans="2:6" ht="18">
      <c r="B25" s="154" t="s">
        <v>115</v>
      </c>
      <c r="C25" s="154"/>
      <c r="D25" s="154"/>
      <c r="E25" s="154"/>
      <c r="F25" s="155"/>
    </row>
    <row r="26" spans="2:6" ht="18">
      <c r="B26" s="153"/>
      <c r="C26" s="153"/>
      <c r="D26" s="153"/>
      <c r="E26" s="153"/>
      <c r="F26" s="146"/>
    </row>
    <row r="27" spans="2:6" ht="18">
      <c r="B27" s="146"/>
      <c r="C27" s="146"/>
      <c r="D27" s="146"/>
      <c r="E27" s="146"/>
      <c r="F27" s="146"/>
    </row>
    <row r="28" spans="2:6" ht="18">
      <c r="B28" s="156"/>
      <c r="C28" s="156"/>
      <c r="D28" s="156"/>
      <c r="E28" s="156"/>
      <c r="F28" s="156"/>
    </row>
    <row r="29" spans="2:6" ht="18">
      <c r="B29" s="156"/>
      <c r="C29" s="156"/>
      <c r="D29" s="156"/>
      <c r="E29" s="156"/>
      <c r="F29" s="156"/>
    </row>
    <row r="30" spans="2:6" ht="18">
      <c r="B30" s="156"/>
      <c r="C30" s="156"/>
      <c r="D30" s="156"/>
      <c r="E30" s="156"/>
      <c r="F30" s="156"/>
    </row>
    <row r="31" spans="2:6" ht="18">
      <c r="B31" s="156"/>
      <c r="C31" s="156"/>
      <c r="D31" s="156"/>
      <c r="E31" s="156"/>
      <c r="F31" s="156"/>
    </row>
    <row r="32" spans="2:6" ht="18">
      <c r="B32" s="156"/>
      <c r="C32" s="156"/>
      <c r="D32" s="156"/>
      <c r="E32" s="156"/>
      <c r="F32" s="156"/>
    </row>
    <row r="33" spans="2:6" ht="18">
      <c r="B33" s="156"/>
      <c r="C33" s="156"/>
      <c r="D33" s="156"/>
      <c r="E33" s="156"/>
      <c r="F33" s="156"/>
    </row>
    <row r="34" spans="2:6" ht="18">
      <c r="B34" s="156"/>
      <c r="C34" s="156"/>
      <c r="D34" s="156"/>
      <c r="E34" s="156"/>
      <c r="F34" s="156"/>
    </row>
    <row r="35" spans="2:6" ht="18">
      <c r="B35" s="156"/>
      <c r="C35" s="156"/>
      <c r="D35" s="156"/>
      <c r="E35" s="156"/>
      <c r="F35" s="156"/>
    </row>
    <row r="36" spans="2:6" ht="18">
      <c r="B36" s="156"/>
      <c r="C36" s="156"/>
      <c r="D36" s="156"/>
      <c r="E36" s="156"/>
      <c r="F36" s="156"/>
    </row>
    <row r="37" spans="2:6" ht="18">
      <c r="B37" s="156"/>
      <c r="C37" s="156"/>
      <c r="D37" s="156"/>
      <c r="E37" s="156"/>
      <c r="F37" s="156"/>
    </row>
    <row r="38" spans="2:6" ht="18">
      <c r="B38" s="156"/>
      <c r="C38" s="156"/>
      <c r="D38" s="156"/>
      <c r="E38" s="156"/>
      <c r="F38" s="156"/>
    </row>
    <row r="39" spans="2:6" ht="18">
      <c r="B39" s="156"/>
      <c r="C39" s="156"/>
      <c r="D39" s="156"/>
      <c r="E39" s="156"/>
      <c r="F39" s="156"/>
    </row>
    <row r="40" spans="2:6" ht="18">
      <c r="B40" s="156"/>
      <c r="C40" s="156"/>
      <c r="D40" s="156"/>
      <c r="E40" s="156"/>
      <c r="F40" s="156"/>
    </row>
    <row r="41" spans="2:6" ht="18">
      <c r="B41" s="156"/>
      <c r="C41" s="156"/>
      <c r="D41" s="156"/>
      <c r="E41" s="156"/>
      <c r="F41" s="156"/>
    </row>
    <row r="42" spans="2:6" ht="18">
      <c r="B42" s="156"/>
      <c r="C42" s="156"/>
      <c r="D42" s="156"/>
      <c r="E42" s="156"/>
      <c r="F42" s="156"/>
    </row>
    <row r="43" spans="2:6" ht="18">
      <c r="B43" s="156"/>
      <c r="C43" s="156"/>
      <c r="D43" s="156"/>
      <c r="E43" s="156"/>
      <c r="F43" s="156"/>
    </row>
    <row r="44" spans="2:6" ht="18">
      <c r="B44" s="156"/>
      <c r="C44" s="156"/>
      <c r="D44" s="156"/>
      <c r="E44" s="156"/>
      <c r="F44" s="156"/>
    </row>
    <row r="45" spans="2:6" ht="18">
      <c r="B45" s="156"/>
      <c r="C45" s="156"/>
      <c r="D45" s="156"/>
      <c r="E45" s="156"/>
      <c r="F45" s="156"/>
    </row>
    <row r="46" spans="2:6" ht="18">
      <c r="B46" s="156"/>
      <c r="C46" s="156"/>
      <c r="D46" s="156"/>
      <c r="E46" s="156"/>
      <c r="F46" s="156"/>
    </row>
    <row r="47" spans="2:6" ht="18">
      <c r="B47" s="156"/>
      <c r="C47" s="156"/>
      <c r="D47" s="156"/>
      <c r="E47" s="156"/>
      <c r="F47" s="156"/>
    </row>
    <row r="48" spans="2:6" ht="18">
      <c r="B48" s="156"/>
      <c r="C48" s="156"/>
      <c r="D48" s="156"/>
      <c r="E48" s="156"/>
      <c r="F48" s="156"/>
    </row>
  </sheetData>
  <sheetProtection/>
  <mergeCells count="3">
    <mergeCell ref="B5:E5"/>
    <mergeCell ref="A1:F2"/>
    <mergeCell ref="A3:F3"/>
  </mergeCells>
  <printOptions horizontalCentered="1"/>
  <pageMargins left="0.7874015748031497" right="0.22" top="0.48" bottom="0.41" header="0.3149606299212598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3"/>
  <sheetViews>
    <sheetView zoomScale="55" zoomScaleNormal="55" zoomScalePageLayoutView="55" workbookViewId="0" topLeftCell="A1">
      <selection activeCell="Q40" sqref="Q40"/>
    </sheetView>
  </sheetViews>
  <sheetFormatPr defaultColWidth="9.140625" defaultRowHeight="15"/>
  <cols>
    <col min="1" max="1" width="5.421875" style="5" customWidth="1"/>
    <col min="2" max="2" width="16.00390625" style="8" customWidth="1"/>
    <col min="3" max="3" width="8.421875" style="21" customWidth="1"/>
    <col min="4" max="4" width="16.00390625" style="8" customWidth="1"/>
    <col min="5" max="5" width="8.421875" style="23" customWidth="1"/>
    <col min="6" max="6" width="16.00390625" style="8" customWidth="1"/>
    <col min="7" max="7" width="8.421875" style="25" customWidth="1"/>
    <col min="8" max="8" width="16.00390625" style="8" customWidth="1"/>
    <col min="9" max="9" width="8.421875" style="2" customWidth="1"/>
    <col min="10" max="10" width="8.421875" style="1" customWidth="1"/>
    <col min="11" max="11" width="16.00390625" style="2" customWidth="1"/>
    <col min="12" max="12" width="8.421875" style="1" customWidth="1"/>
    <col min="13" max="13" width="16.00390625" style="11" customWidth="1"/>
    <col min="14" max="14" width="8.421875" style="2" customWidth="1"/>
    <col min="15" max="15" width="16.00390625" style="11" customWidth="1"/>
    <col min="16" max="16" width="8.421875" style="2" customWidth="1"/>
    <col min="17" max="17" width="16.00390625" style="11" customWidth="1"/>
    <col min="18" max="18" width="8.421875" style="2" customWidth="1"/>
    <col min="19" max="19" width="16.00390625" style="11" customWidth="1"/>
    <col min="20" max="16384" width="9.140625" style="2" customWidth="1"/>
  </cols>
  <sheetData>
    <row r="1" spans="1:19" ht="71.25" customHeight="1">
      <c r="A1" s="27"/>
      <c r="B1" s="198" t="s">
        <v>94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27.75" customHeight="1">
      <c r="A2" s="27"/>
      <c r="B2" s="28"/>
      <c r="C2" s="29"/>
      <c r="D2" s="30"/>
      <c r="E2" s="31"/>
      <c r="F2" s="32"/>
      <c r="G2" s="33"/>
      <c r="H2" s="34"/>
      <c r="I2" s="37"/>
      <c r="J2" s="133"/>
      <c r="K2" s="51" t="s">
        <v>95</v>
      </c>
      <c r="L2" s="37"/>
      <c r="M2" s="37"/>
      <c r="N2" s="38"/>
      <c r="O2" s="39"/>
      <c r="P2" s="35"/>
      <c r="Q2" s="40"/>
      <c r="R2" s="41"/>
      <c r="S2" s="40"/>
    </row>
    <row r="3" spans="1:19" s="11" customFormat="1" ht="25.5">
      <c r="A3" s="42"/>
      <c r="B3" s="30"/>
      <c r="C3" s="44" t="s">
        <v>0</v>
      </c>
      <c r="E3" s="45"/>
      <c r="F3" s="35"/>
      <c r="G3" s="46"/>
      <c r="H3" s="32"/>
      <c r="I3" s="36"/>
      <c r="J3" s="36"/>
      <c r="K3" s="36"/>
      <c r="L3" s="36"/>
      <c r="M3" s="36"/>
      <c r="N3" s="35"/>
      <c r="O3" s="40"/>
      <c r="P3" s="35"/>
      <c r="Q3" s="44" t="s">
        <v>96</v>
      </c>
      <c r="R3" s="40"/>
      <c r="S3" s="40"/>
    </row>
    <row r="4" spans="1:20" ht="21.75" customHeight="1">
      <c r="A4" s="47"/>
      <c r="B4" s="30" t="s">
        <v>3</v>
      </c>
      <c r="C4" s="43"/>
      <c r="D4" s="30"/>
      <c r="E4" s="31"/>
      <c r="F4" s="48"/>
      <c r="G4" s="49"/>
      <c r="H4" s="48"/>
      <c r="I4" s="41"/>
      <c r="J4" s="50"/>
      <c r="K4" s="51" t="s">
        <v>4</v>
      </c>
      <c r="L4" s="50"/>
      <c r="M4" s="52"/>
      <c r="N4" s="41"/>
      <c r="O4" s="30"/>
      <c r="P4" s="53"/>
      <c r="Q4" s="54"/>
      <c r="R4" s="53"/>
      <c r="S4" s="54"/>
      <c r="T4" s="4"/>
    </row>
    <row r="5" spans="1:20" ht="30.75" customHeight="1">
      <c r="A5" s="47"/>
      <c r="C5" s="43"/>
      <c r="D5" s="30" t="s">
        <v>5</v>
      </c>
      <c r="E5" s="31"/>
      <c r="F5" s="41"/>
      <c r="G5" s="49"/>
      <c r="H5" s="127"/>
      <c r="I5" s="41"/>
      <c r="J5" s="41"/>
      <c r="K5" s="51"/>
      <c r="L5" s="50"/>
      <c r="M5" s="41"/>
      <c r="N5" s="41"/>
      <c r="O5" s="41"/>
      <c r="P5" s="53"/>
      <c r="Q5" s="41"/>
      <c r="R5" s="53"/>
      <c r="S5" s="41"/>
      <c r="T5" s="4"/>
    </row>
    <row r="6" spans="1:20" ht="19.5" customHeight="1" thickBot="1">
      <c r="A6" s="47">
        <f>IF($N$43=TRUE,1,"")</f>
        <v>1</v>
      </c>
      <c r="B6" s="134" t="s">
        <v>71</v>
      </c>
      <c r="C6" s="101" t="str">
        <f>'Протокол змагань'!H6</f>
        <v>-</v>
      </c>
      <c r="E6" s="31"/>
      <c r="F6" s="30"/>
      <c r="G6" s="46"/>
      <c r="H6" s="30"/>
      <c r="I6" s="41"/>
      <c r="J6" s="57"/>
      <c r="K6" s="40"/>
      <c r="L6" s="58"/>
      <c r="M6" s="54"/>
      <c r="N6" s="41"/>
      <c r="O6" s="40"/>
      <c r="P6" s="41"/>
      <c r="Q6" s="40"/>
      <c r="R6" s="41"/>
      <c r="S6" s="30"/>
      <c r="T6" s="4"/>
    </row>
    <row r="7" spans="1:20" ht="19.5" customHeight="1" thickBot="1">
      <c r="A7" s="47"/>
      <c r="B7" s="59">
        <f>IF($N$42=TRUE,B3+1,"")</f>
        <v>1</v>
      </c>
      <c r="C7" s="132"/>
      <c r="D7" s="55" t="str">
        <f>'Протокол змагань'!E14</f>
        <v>АМ</v>
      </c>
      <c r="E7" s="71">
        <v>11</v>
      </c>
      <c r="F7" s="127">
        <v>0.25</v>
      </c>
      <c r="G7" s="62"/>
      <c r="H7" s="28"/>
      <c r="I7" s="63"/>
      <c r="J7" s="57"/>
      <c r="K7" s="64"/>
      <c r="L7" s="65"/>
      <c r="M7" s="127">
        <v>0.25</v>
      </c>
      <c r="N7" s="53"/>
      <c r="O7" s="54"/>
      <c r="P7" s="53"/>
      <c r="Q7" s="30" t="s">
        <v>6</v>
      </c>
      <c r="R7" s="41"/>
      <c r="T7" s="4"/>
    </row>
    <row r="8" spans="1:20" ht="19.5" customHeight="1" thickBot="1">
      <c r="A8" s="67">
        <f>IF($N$43=TRUE,16,"")</f>
        <v>16</v>
      </c>
      <c r="B8" s="55" t="str">
        <f>'Протокол змагань'!F6</f>
        <v>-</v>
      </c>
      <c r="C8" s="68" t="str">
        <f>'Протокол змагань'!I6</f>
        <v>-</v>
      </c>
      <c r="D8" s="128" t="str">
        <f>IF($N$43=TRUE,"W1","")</f>
        <v>W1</v>
      </c>
      <c r="E8" s="69"/>
      <c r="G8" s="46"/>
      <c r="H8" s="70"/>
      <c r="I8" s="63"/>
      <c r="J8" s="57"/>
      <c r="K8" s="64"/>
      <c r="L8" s="65"/>
      <c r="N8" s="53"/>
      <c r="O8" s="54"/>
      <c r="P8" s="53"/>
      <c r="R8" s="71" t="str">
        <f>'Протокол змагань'!H18</f>
        <v>-</v>
      </c>
      <c r="S8" s="55" t="str">
        <f>'Протокол змагань'!E18</f>
        <v>-</v>
      </c>
      <c r="T8" s="4"/>
    </row>
    <row r="9" spans="1:20" ht="19.5" customHeight="1" thickBot="1">
      <c r="A9" s="67"/>
      <c r="B9" s="28"/>
      <c r="C9" s="29"/>
      <c r="D9" s="59">
        <f>IF($N$42=TRUE,$B$35+1,"")</f>
        <v>9</v>
      </c>
      <c r="E9" s="72"/>
      <c r="F9" s="55" t="s">
        <v>71</v>
      </c>
      <c r="G9" s="73">
        <v>3</v>
      </c>
      <c r="H9" s="61"/>
      <c r="I9" s="63"/>
      <c r="J9" s="57"/>
      <c r="K9" s="64"/>
      <c r="L9" s="73">
        <v>6</v>
      </c>
      <c r="M9" s="74" t="str">
        <f>'Протокол змагань'!E30</f>
        <v>-</v>
      </c>
      <c r="N9" s="53"/>
      <c r="O9" s="122" t="s">
        <v>7</v>
      </c>
      <c r="P9" s="71">
        <v>10</v>
      </c>
      <c r="Q9" s="75" t="s">
        <v>66</v>
      </c>
      <c r="S9" s="128" t="str">
        <f>IF($N$43=TRUE,"L1","")</f>
        <v>L1</v>
      </c>
      <c r="T9" s="4"/>
    </row>
    <row r="10" spans="1:20" ht="19.5" customHeight="1" thickBot="1">
      <c r="A10" s="67">
        <f>IF($N$43=TRUE,8,"")</f>
        <v>8</v>
      </c>
      <c r="B10" s="55" t="s">
        <v>86</v>
      </c>
      <c r="C10" s="56">
        <v>3</v>
      </c>
      <c r="D10" s="61"/>
      <c r="E10" s="72"/>
      <c r="F10" s="128" t="str">
        <f>IF($N$43=TRUE,"W9","")</f>
        <v>W9</v>
      </c>
      <c r="G10" s="78"/>
      <c r="H10" s="28"/>
      <c r="I10" s="197">
        <v>0.5</v>
      </c>
      <c r="J10" s="197"/>
      <c r="K10" s="79"/>
      <c r="L10" s="80"/>
      <c r="M10" s="128" t="str">
        <f>IF($N$43=TRUE,"L22","")</f>
        <v>L22</v>
      </c>
      <c r="N10" s="53"/>
      <c r="O10" s="123"/>
      <c r="P10" s="76"/>
      <c r="Q10" s="129" t="str">
        <f>IF($N$43=TRUE,"W13","")</f>
        <v>W13</v>
      </c>
      <c r="R10" s="76"/>
      <c r="S10" s="77">
        <f>IF($N$42=TRUE,D33+1,"")</f>
        <v>13</v>
      </c>
      <c r="T10" s="4"/>
    </row>
    <row r="11" spans="1:20" ht="19.5" customHeight="1" thickBot="1">
      <c r="A11" s="47"/>
      <c r="B11" s="59">
        <f>IF($N$42=TRUE,B7+1,"")</f>
        <v>2</v>
      </c>
      <c r="C11" s="60"/>
      <c r="D11" s="83" t="s">
        <v>86</v>
      </c>
      <c r="E11" s="130">
        <v>8</v>
      </c>
      <c r="F11" s="28"/>
      <c r="G11" s="84"/>
      <c r="H11" s="28"/>
      <c r="K11" s="79"/>
      <c r="L11" s="80"/>
      <c r="M11" s="66"/>
      <c r="N11" s="71">
        <v>7</v>
      </c>
      <c r="O11" s="85" t="s">
        <v>66</v>
      </c>
      <c r="P11" s="76"/>
      <c r="Q11" s="88">
        <f>IF($N$42=TRUE,S33+1,"")</f>
        <v>17</v>
      </c>
      <c r="R11" s="98" t="str">
        <f>'Протокол змагань'!I18</f>
        <v>-</v>
      </c>
      <c r="S11" s="74" t="str">
        <f>'Протокол змагань'!F18</f>
        <v>-</v>
      </c>
      <c r="T11" s="4"/>
    </row>
    <row r="12" spans="1:20" ht="19.5" customHeight="1" thickBot="1">
      <c r="A12" s="67">
        <f>IF($N$43=TRUE,9,"")</f>
        <v>9</v>
      </c>
      <c r="B12" s="55" t="s">
        <v>66</v>
      </c>
      <c r="C12" s="68">
        <v>0</v>
      </c>
      <c r="D12" s="128" t="str">
        <f>IF($N$43=TRUE,"W2","")</f>
        <v>W2</v>
      </c>
      <c r="E12" s="87"/>
      <c r="F12" s="30"/>
      <c r="G12" s="84"/>
      <c r="H12" s="28"/>
      <c r="I12" s="196">
        <f>IF($N$42=TRUE,M28+1,"")</f>
        <v>27</v>
      </c>
      <c r="J12" s="196"/>
      <c r="K12" s="81"/>
      <c r="L12" s="80"/>
      <c r="M12" s="88">
        <f>IF($N$42=TRUE,O30+1,"")</f>
        <v>25</v>
      </c>
      <c r="N12" s="76"/>
      <c r="O12" s="129" t="str">
        <f>IF($N$43=TRUE,"W17","")</f>
        <v>W17</v>
      </c>
      <c r="P12" s="76"/>
      <c r="Q12" s="54"/>
      <c r="R12" s="76"/>
      <c r="S12" s="128" t="str">
        <f>IF($N$43=TRUE,"L2","")</f>
        <v>L2</v>
      </c>
      <c r="T12" s="4"/>
    </row>
    <row r="13" spans="1:20" ht="19.5" customHeight="1" thickBot="1">
      <c r="A13" s="67"/>
      <c r="B13" s="70"/>
      <c r="C13" s="29"/>
      <c r="D13" s="70"/>
      <c r="E13" s="89"/>
      <c r="F13" s="59">
        <f>IF($N$42=TRUE,Q34+1,"")</f>
        <v>21</v>
      </c>
      <c r="G13" s="84"/>
      <c r="H13" s="55" t="str">
        <f>'Протокол змагань'!E32</f>
        <v>-</v>
      </c>
      <c r="I13" s="73">
        <v>3</v>
      </c>
      <c r="J13" s="82">
        <v>0</v>
      </c>
      <c r="K13" s="85" t="str">
        <f>'Протокол змагань'!F32</f>
        <v>-</v>
      </c>
      <c r="L13" s="80"/>
      <c r="M13" s="90"/>
      <c r="N13" s="76"/>
      <c r="O13" s="81"/>
      <c r="P13" s="91">
        <v>1</v>
      </c>
      <c r="Q13" s="55" t="s">
        <v>117</v>
      </c>
      <c r="R13" s="76"/>
      <c r="S13" s="54"/>
      <c r="T13" s="4"/>
    </row>
    <row r="14" spans="1:20" ht="19.5" customHeight="1" thickBot="1">
      <c r="A14" s="67">
        <f>IF($N$43=TRUE,5,"")</f>
        <v>5</v>
      </c>
      <c r="B14" s="55" t="s">
        <v>83</v>
      </c>
      <c r="C14" s="101">
        <v>5</v>
      </c>
      <c r="D14" s="70"/>
      <c r="E14" s="89"/>
      <c r="F14" s="30"/>
      <c r="G14" s="84"/>
      <c r="H14" s="128" t="str">
        <f>IF($N$43=TRUE,"W21","")</f>
        <v>W21</v>
      </c>
      <c r="I14" s="76"/>
      <c r="J14" s="92"/>
      <c r="K14" s="129" t="str">
        <f>IF($N$43=TRUE,"W25","")</f>
        <v>W25</v>
      </c>
      <c r="L14" s="80"/>
      <c r="M14" s="90"/>
      <c r="N14" s="76"/>
      <c r="O14" s="77">
        <f>IF($N$42=TRUE,F29+1,"")</f>
        <v>23</v>
      </c>
      <c r="P14" s="76"/>
      <c r="Q14" s="128" t="str">
        <f>IF($N$43=TRUE,"L12","")</f>
        <v>L12</v>
      </c>
      <c r="R14" s="86"/>
      <c r="S14" s="40"/>
      <c r="T14" s="4"/>
    </row>
    <row r="15" spans="1:20" ht="19.5" customHeight="1" thickBot="1">
      <c r="A15" s="47"/>
      <c r="B15" s="59">
        <f>IF($N$42=TRUE,B11+1,"")</f>
        <v>3</v>
      </c>
      <c r="C15" s="60"/>
      <c r="D15" s="55" t="s">
        <v>83</v>
      </c>
      <c r="E15" s="82">
        <v>4</v>
      </c>
      <c r="F15" s="93"/>
      <c r="G15" s="94"/>
      <c r="H15" s="30"/>
      <c r="I15" s="76"/>
      <c r="J15" s="80"/>
      <c r="K15" s="81"/>
      <c r="L15" s="82">
        <v>5</v>
      </c>
      <c r="M15" s="85" t="str">
        <f>'Протокол змагань'!F30</f>
        <v>-</v>
      </c>
      <c r="N15" s="76"/>
      <c r="O15" s="54"/>
      <c r="P15" s="76"/>
      <c r="Q15" s="54"/>
      <c r="R15" s="71" t="str">
        <f>'Протокол змагань'!H19</f>
        <v>-</v>
      </c>
      <c r="S15" s="74" t="str">
        <f>'Протокол змагань'!E19</f>
        <v>-</v>
      </c>
      <c r="T15" s="4"/>
    </row>
    <row r="16" spans="1:20" ht="19.5" customHeight="1" thickBot="1">
      <c r="A16" s="67">
        <f>IF($N$43=TRUE,12,"")</f>
        <v>12</v>
      </c>
      <c r="B16" s="55" t="s">
        <v>68</v>
      </c>
      <c r="C16" s="68">
        <v>2</v>
      </c>
      <c r="D16" s="128" t="str">
        <f>IF($N$43=TRUE,"W3","")</f>
        <v>W3</v>
      </c>
      <c r="E16" s="95"/>
      <c r="F16" s="28"/>
      <c r="G16" s="84"/>
      <c r="H16" s="28"/>
      <c r="I16" s="96"/>
      <c r="J16" s="39"/>
      <c r="K16" s="54"/>
      <c r="L16" s="80"/>
      <c r="M16" s="129" t="str">
        <f>IF($N$43=TRUE,"W23","")</f>
        <v>W23</v>
      </c>
      <c r="N16" s="76"/>
      <c r="O16" s="54"/>
      <c r="P16" s="71">
        <v>2</v>
      </c>
      <c r="Q16" s="75" t="s">
        <v>68</v>
      </c>
      <c r="S16" s="128" t="str">
        <f>IF($N$43=TRUE,"L3","")</f>
        <v>L3</v>
      </c>
      <c r="T16" s="4"/>
    </row>
    <row r="17" spans="1:20" ht="19.5" customHeight="1" thickBot="1">
      <c r="A17" s="67"/>
      <c r="B17" s="28"/>
      <c r="C17" s="29"/>
      <c r="D17" s="59">
        <f>IF($N$42=TRUE,D9+1,"")</f>
        <v>10</v>
      </c>
      <c r="E17" s="69"/>
      <c r="F17" s="55" t="s">
        <v>84</v>
      </c>
      <c r="G17" s="130">
        <v>0</v>
      </c>
      <c r="H17" s="28"/>
      <c r="I17" s="96"/>
      <c r="J17" s="39"/>
      <c r="K17" s="54"/>
      <c r="L17" s="80"/>
      <c r="M17" s="90"/>
      <c r="N17" s="76"/>
      <c r="O17" s="81"/>
      <c r="P17" s="76"/>
      <c r="Q17" s="129" t="str">
        <f>IF($N$43=TRUE,"W14","")</f>
        <v>W14</v>
      </c>
      <c r="R17" s="76"/>
      <c r="S17" s="77">
        <f>IF($N$42=TRUE,S10+1,"")</f>
        <v>14</v>
      </c>
      <c r="T17" s="4"/>
    </row>
    <row r="18" spans="1:20" ht="19.5" customHeight="1" thickBot="1">
      <c r="A18" s="67">
        <f>IF($N$43=TRUE,4,"")</f>
        <v>4</v>
      </c>
      <c r="B18" s="134" t="s">
        <v>84</v>
      </c>
      <c r="C18" s="56" t="str">
        <f>'Протокол змагань'!H9</f>
        <v>-</v>
      </c>
      <c r="D18" s="61"/>
      <c r="E18" s="72"/>
      <c r="F18" s="128" t="str">
        <f>IF($N$43=TRUE,"W10","")</f>
        <v>W10</v>
      </c>
      <c r="G18" s="62"/>
      <c r="H18" s="30" t="s">
        <v>8</v>
      </c>
      <c r="I18" s="86"/>
      <c r="J18" s="97"/>
      <c r="K18" s="42" t="s">
        <v>9</v>
      </c>
      <c r="L18" s="97"/>
      <c r="M18" s="81"/>
      <c r="N18" s="98">
        <v>8</v>
      </c>
      <c r="O18" s="85" t="s">
        <v>79</v>
      </c>
      <c r="P18" s="76"/>
      <c r="Q18" s="88">
        <f>IF($N$42=TRUE,Q11+1,"")</f>
        <v>18</v>
      </c>
      <c r="R18" s="98" t="str">
        <f>'Протокол змагань'!I19</f>
        <v>-</v>
      </c>
      <c r="S18" s="74" t="str">
        <f>'Протокол змагань'!F19</f>
        <v>-</v>
      </c>
      <c r="T18" s="4"/>
    </row>
    <row r="19" spans="1:20" ht="19.5" customHeight="1" thickBot="1">
      <c r="A19" s="47"/>
      <c r="B19" s="59">
        <f>IF($N$42=TRUE,B15+1,"")</f>
        <v>4</v>
      </c>
      <c r="C19" s="60"/>
      <c r="D19" s="55" t="str">
        <f>'Протокол змагань'!E8</f>
        <v>ЗВ</v>
      </c>
      <c r="E19" s="130">
        <v>5</v>
      </c>
      <c r="F19" s="28"/>
      <c r="G19" s="62"/>
      <c r="H19" s="55" t="str">
        <f>'Протокол змагань'!E35</f>
        <v>-</v>
      </c>
      <c r="I19" s="73">
        <v>5</v>
      </c>
      <c r="J19" s="73">
        <v>0</v>
      </c>
      <c r="K19" s="74" t="str">
        <f>'Протокол змагань'!E34</f>
        <v>-</v>
      </c>
      <c r="L19" s="92"/>
      <c r="M19" s="66"/>
      <c r="N19" s="76"/>
      <c r="O19" s="129" t="str">
        <f>IF($N$43=TRUE,"W18","")</f>
        <v>W18</v>
      </c>
      <c r="P19" s="76"/>
      <c r="Q19" s="54"/>
      <c r="R19" s="76"/>
      <c r="S19" s="128" t="str">
        <f>IF($N$43=TRUE,"L4","")</f>
        <v>L4</v>
      </c>
      <c r="T19" s="4"/>
    </row>
    <row r="20" spans="1:20" ht="19.5" customHeight="1" thickBot="1">
      <c r="A20" s="67">
        <f>IF($N$43=TRUE,13,"")</f>
        <v>13</v>
      </c>
      <c r="B20" s="55" t="str">
        <f>'Протокол змагань'!F18</f>
        <v>-</v>
      </c>
      <c r="C20" s="68" t="str">
        <f>'Протокол змагань'!I9</f>
        <v>-</v>
      </c>
      <c r="D20" s="128" t="str">
        <f>IF($N$43=TRUE,"W4","")</f>
        <v>W4</v>
      </c>
      <c r="E20" s="87"/>
      <c r="F20" s="70"/>
      <c r="G20" s="62"/>
      <c r="H20" s="128" t="str">
        <f>IF($N$43=TRUE,"W27","")</f>
        <v>W27</v>
      </c>
      <c r="I20" s="99"/>
      <c r="J20" s="97"/>
      <c r="K20" s="128" t="str">
        <f>IF($N$43=TRUE,"L27","")</f>
        <v>L27</v>
      </c>
      <c r="L20" s="97"/>
      <c r="M20" s="40"/>
      <c r="N20" s="76"/>
      <c r="O20" s="81"/>
      <c r="P20" s="82">
        <v>7</v>
      </c>
      <c r="Q20" s="74" t="s">
        <v>79</v>
      </c>
      <c r="R20" s="76"/>
      <c r="S20" s="54"/>
      <c r="T20" s="4"/>
    </row>
    <row r="21" spans="1:19" ht="19.5" customHeight="1">
      <c r="A21" s="67"/>
      <c r="B21" s="70"/>
      <c r="C21" s="29"/>
      <c r="D21" s="70"/>
      <c r="E21" s="89"/>
      <c r="F21" s="70"/>
      <c r="G21" s="62"/>
      <c r="H21" s="59">
        <f>IF($N$42=TRUE,K21+1,"")</f>
        <v>30</v>
      </c>
      <c r="I21" s="100"/>
      <c r="J21" s="92"/>
      <c r="K21" s="77">
        <f>IF($N$42=TRUE,I27+1,"")</f>
        <v>29</v>
      </c>
      <c r="L21" s="97"/>
      <c r="M21" s="40"/>
      <c r="N21" s="86"/>
      <c r="O21" s="40"/>
      <c r="P21" s="86"/>
      <c r="Q21" s="128" t="str">
        <f>IF($N$43=TRUE,"L11","")</f>
        <v>L11</v>
      </c>
      <c r="R21" s="86"/>
      <c r="S21" s="40"/>
    </row>
    <row r="22" spans="1:20" ht="19.5" customHeight="1" thickBot="1">
      <c r="A22" s="47">
        <f>IF($N$43=TRUE,3,"")</f>
        <v>3</v>
      </c>
      <c r="B22" s="134" t="str">
        <f>'Протокол змагань'!E10</f>
        <v>КД</v>
      </c>
      <c r="C22" s="101" t="str">
        <f>'Протокол змагань'!H10</f>
        <v>-</v>
      </c>
      <c r="D22" s="30"/>
      <c r="E22" s="31"/>
      <c r="F22" s="70"/>
      <c r="G22" s="62"/>
      <c r="H22" s="59"/>
      <c r="I22" s="100"/>
      <c r="J22" s="102"/>
      <c r="K22" s="66"/>
      <c r="L22" s="97"/>
      <c r="M22" s="40"/>
      <c r="N22" s="86"/>
      <c r="O22" s="40"/>
      <c r="P22" s="86"/>
      <c r="Q22" s="40"/>
      <c r="R22" s="86"/>
      <c r="S22" s="40"/>
      <c r="T22" s="4"/>
    </row>
    <row r="23" spans="1:20" ht="19.5" customHeight="1" thickBot="1">
      <c r="A23" s="67"/>
      <c r="B23" s="59">
        <f>IF($N$42=TRUE,B19+1,"")</f>
        <v>5</v>
      </c>
      <c r="C23" s="60"/>
      <c r="D23" s="55" t="str">
        <f>'Протокол змагань'!E10</f>
        <v>КД</v>
      </c>
      <c r="E23" s="73">
        <v>6</v>
      </c>
      <c r="F23" s="103"/>
      <c r="G23" s="46"/>
      <c r="H23" s="55" t="str">
        <f>'Протокол змагань'!F35</f>
        <v>-</v>
      </c>
      <c r="I23" s="130">
        <v>6</v>
      </c>
      <c r="J23" s="98">
        <v>3</v>
      </c>
      <c r="K23" s="74" t="str">
        <f>'Протокол змагань'!F34</f>
        <v>-</v>
      </c>
      <c r="L23" s="86"/>
      <c r="M23" s="40"/>
      <c r="N23" s="76"/>
      <c r="O23" s="54"/>
      <c r="P23" s="76"/>
      <c r="Q23" s="54"/>
      <c r="R23" s="86"/>
      <c r="S23" s="40"/>
      <c r="T23" s="4"/>
    </row>
    <row r="24" spans="1:20" ht="19.5" customHeight="1" thickBot="1">
      <c r="A24" s="67">
        <f>IF($N$43=TRUE,14,"")</f>
        <v>14</v>
      </c>
      <c r="B24" s="55" t="str">
        <f>'Протокол змагань'!F19</f>
        <v>-</v>
      </c>
      <c r="C24" s="68" t="str">
        <f>'Протокол змагань'!I10</f>
        <v>-</v>
      </c>
      <c r="D24" s="128" t="str">
        <f>IF($N$43=TRUE,"W5","")</f>
        <v>W5</v>
      </c>
      <c r="E24" s="104"/>
      <c r="F24" s="40"/>
      <c r="G24" s="46"/>
      <c r="H24" s="128" t="str">
        <f>IF($N$43=TRUE,"W28","")</f>
        <v>W28</v>
      </c>
      <c r="I24" s="96"/>
      <c r="J24" s="92"/>
      <c r="K24" s="128" t="str">
        <f>IF($N$43=TRUE,"L28","")</f>
        <v>L28</v>
      </c>
      <c r="L24" s="92"/>
      <c r="M24" s="66"/>
      <c r="N24" s="76"/>
      <c r="O24" s="54"/>
      <c r="P24" s="76"/>
      <c r="Q24" s="54"/>
      <c r="R24" s="71" t="str">
        <f>'Протокол змагань'!H20</f>
        <v>-</v>
      </c>
      <c r="S24" s="74" t="str">
        <f>'Протокол змагань'!E20</f>
        <v>-</v>
      </c>
      <c r="T24" s="4"/>
    </row>
    <row r="25" spans="1:20" ht="19.5" customHeight="1" thickBot="1">
      <c r="A25" s="67"/>
      <c r="B25" s="28"/>
      <c r="C25" s="29"/>
      <c r="D25" s="59">
        <f>IF($N$42=TRUE,D17+1,"")</f>
        <v>11</v>
      </c>
      <c r="E25" s="72"/>
      <c r="F25" s="106" t="s">
        <v>88</v>
      </c>
      <c r="G25" s="73">
        <v>11</v>
      </c>
      <c r="H25" s="61"/>
      <c r="I25" s="96"/>
      <c r="J25" s="107"/>
      <c r="K25" s="105"/>
      <c r="L25" s="73">
        <v>0</v>
      </c>
      <c r="M25" s="74" t="str">
        <f>'Протокол змагань'!E31</f>
        <v>-</v>
      </c>
      <c r="N25" s="76"/>
      <c r="O25" s="54"/>
      <c r="P25" s="71">
        <v>7</v>
      </c>
      <c r="Q25" s="75" t="s">
        <v>70</v>
      </c>
      <c r="S25" s="128" t="str">
        <f>IF($N$43=TRUE,"L5","")</f>
        <v>L5</v>
      </c>
      <c r="T25" s="4"/>
    </row>
    <row r="26" spans="1:20" ht="19.5" customHeight="1" thickBot="1">
      <c r="A26" s="67">
        <f>IF($N$43=TRUE,6,"")</f>
        <v>6</v>
      </c>
      <c r="B26" s="55" t="s">
        <v>70</v>
      </c>
      <c r="C26" s="56">
        <v>3</v>
      </c>
      <c r="D26" s="61"/>
      <c r="E26" s="72"/>
      <c r="F26" s="128" t="str">
        <f>IF($N$43=TRUE,"W11","")</f>
        <v>W11</v>
      </c>
      <c r="G26" s="78"/>
      <c r="H26" s="28"/>
      <c r="I26" s="96"/>
      <c r="J26" s="80"/>
      <c r="K26" s="79"/>
      <c r="L26" s="80"/>
      <c r="M26" s="128" t="str">
        <f>IF($N$43=TRUE,"L21","")</f>
        <v>L21</v>
      </c>
      <c r="N26" s="76"/>
      <c r="O26" s="81"/>
      <c r="P26" s="76"/>
      <c r="Q26" s="129" t="str">
        <f>IF($N$43=TRUE,"W15","")</f>
        <v>W15</v>
      </c>
      <c r="R26" s="76"/>
      <c r="S26" s="77">
        <f>IF($N$42=TRUE,S17+1,"")</f>
        <v>15</v>
      </c>
      <c r="T26" s="4"/>
    </row>
    <row r="27" spans="1:24" ht="19.5" customHeight="1" thickBot="1">
      <c r="A27" s="47"/>
      <c r="B27" s="59">
        <f>IF($N$42=TRUE,B23+1,"")</f>
        <v>6</v>
      </c>
      <c r="C27" s="60"/>
      <c r="D27" s="55" t="s">
        <v>88</v>
      </c>
      <c r="E27" s="130">
        <v>7</v>
      </c>
      <c r="F27" s="30"/>
      <c r="G27" s="94"/>
      <c r="H27" s="30"/>
      <c r="I27" s="196">
        <f>IF($N$42=TRUE,I12+1,"")</f>
        <v>28</v>
      </c>
      <c r="J27" s="196"/>
      <c r="K27" s="108"/>
      <c r="L27" s="80"/>
      <c r="M27" s="121"/>
      <c r="N27" s="109">
        <v>10</v>
      </c>
      <c r="O27" s="85" t="s">
        <v>70</v>
      </c>
      <c r="P27" s="76"/>
      <c r="Q27" s="88">
        <f>IF($N$42=TRUE,Q18+1,"")</f>
        <v>19</v>
      </c>
      <c r="R27" s="98" t="str">
        <f>'Протокол змагань'!I20</f>
        <v>-</v>
      </c>
      <c r="S27" s="74" t="str">
        <f>'Протокол змагань'!F20</f>
        <v>-</v>
      </c>
      <c r="T27" s="4"/>
      <c r="X27" s="4"/>
    </row>
    <row r="28" spans="1:20" ht="19.5" customHeight="1" thickBot="1">
      <c r="A28" s="67">
        <f>IF($N$43=TRUE,11,"")</f>
        <v>11</v>
      </c>
      <c r="B28" s="55" t="s">
        <v>88</v>
      </c>
      <c r="C28" s="68">
        <v>11</v>
      </c>
      <c r="D28" s="128" t="str">
        <f>IF($N$43=TRUE,"W6","")</f>
        <v>W6</v>
      </c>
      <c r="E28" s="87"/>
      <c r="F28" s="70"/>
      <c r="G28" s="94"/>
      <c r="H28" s="55" t="str">
        <f>'Протокол змагань'!E33</f>
        <v>-</v>
      </c>
      <c r="I28" s="82">
        <v>8</v>
      </c>
      <c r="J28" s="82">
        <v>6</v>
      </c>
      <c r="K28" s="85" t="str">
        <f>'Протокол змагань'!F33</f>
        <v>-</v>
      </c>
      <c r="L28" s="80"/>
      <c r="M28" s="88">
        <f>IF($N$42=TRUE,M12+1,"")</f>
        <v>26</v>
      </c>
      <c r="N28" s="76"/>
      <c r="O28" s="129" t="str">
        <f>IF($N$43=TRUE,"W19","")</f>
        <v>W19</v>
      </c>
      <c r="P28" s="76"/>
      <c r="Q28" s="54"/>
      <c r="R28" s="76"/>
      <c r="S28" s="128" t="str">
        <f>IF($N$43=TRUE,"L6","")</f>
        <v>L6</v>
      </c>
      <c r="T28" s="4"/>
    </row>
    <row r="29" spans="1:20" ht="19.5" customHeight="1" thickBot="1">
      <c r="A29" s="67"/>
      <c r="B29" s="28"/>
      <c r="C29" s="29"/>
      <c r="D29" s="70"/>
      <c r="E29" s="89"/>
      <c r="F29" s="59">
        <f>IF($N$42=TRUE,F13+1,"")</f>
        <v>22</v>
      </c>
      <c r="G29" s="84"/>
      <c r="H29" s="128" t="str">
        <f>IF($N$43=TRUE,"W22","")</f>
        <v>W22</v>
      </c>
      <c r="I29" s="41"/>
      <c r="J29" s="58"/>
      <c r="K29" s="129" t="str">
        <f>IF($N$43=TRUE,"W26","")</f>
        <v>W26</v>
      </c>
      <c r="L29" s="80"/>
      <c r="M29" s="90"/>
      <c r="N29" s="76"/>
      <c r="O29" s="81"/>
      <c r="P29" s="82">
        <v>6</v>
      </c>
      <c r="Q29" s="74" t="s">
        <v>83</v>
      </c>
      <c r="R29" s="76"/>
      <c r="S29" s="54"/>
      <c r="T29" s="4"/>
    </row>
    <row r="30" spans="1:20" ht="19.5" customHeight="1" thickBot="1">
      <c r="A30" s="67">
        <f>IF($N$43=TRUE,7,"")</f>
        <v>7</v>
      </c>
      <c r="B30" s="55" t="s">
        <v>77</v>
      </c>
      <c r="C30" s="101">
        <v>2</v>
      </c>
      <c r="D30" s="70"/>
      <c r="E30" s="89"/>
      <c r="F30" s="70"/>
      <c r="G30" s="84"/>
      <c r="H30" s="28"/>
      <c r="I30" s="63"/>
      <c r="J30" s="58"/>
      <c r="K30" s="79"/>
      <c r="L30" s="91">
        <v>3</v>
      </c>
      <c r="M30" s="75" t="str">
        <f>'Протокол змагань'!F31</f>
        <v>-</v>
      </c>
      <c r="N30" s="76"/>
      <c r="O30" s="77">
        <f>IF($N$42=TRUE,O14+1,"")</f>
        <v>24</v>
      </c>
      <c r="P30" s="76"/>
      <c r="Q30" s="128" t="str">
        <f>IF($N$43=TRUE,"L10","")</f>
        <v>L10</v>
      </c>
      <c r="R30" s="86"/>
      <c r="S30" s="40"/>
      <c r="T30" s="4"/>
    </row>
    <row r="31" spans="1:20" ht="19.5" customHeight="1" thickBot="1">
      <c r="A31" s="47"/>
      <c r="B31" s="59">
        <f>IF($N$42=TRUE,B27+1,"")</f>
        <v>7</v>
      </c>
      <c r="C31" s="60"/>
      <c r="D31" s="55" t="s">
        <v>75</v>
      </c>
      <c r="E31" s="73">
        <v>11</v>
      </c>
      <c r="F31" s="61"/>
      <c r="G31" s="84"/>
      <c r="H31" s="28"/>
      <c r="I31" s="110"/>
      <c r="J31" s="65"/>
      <c r="K31" s="111"/>
      <c r="L31" s="65"/>
      <c r="M31" s="129" t="str">
        <f>IF($N$43=TRUE,"W24","")</f>
        <v>W24</v>
      </c>
      <c r="N31" s="76"/>
      <c r="O31" s="54"/>
      <c r="P31" s="76"/>
      <c r="Q31" s="54"/>
      <c r="R31" s="71" t="str">
        <f>'Протокол змагань'!H21</f>
        <v>-</v>
      </c>
      <c r="S31" s="74" t="str">
        <f>'Протокол змагань'!E21</f>
        <v>-</v>
      </c>
      <c r="T31" s="4"/>
    </row>
    <row r="32" spans="1:20" ht="19.5" customHeight="1" thickBot="1">
      <c r="A32" s="67">
        <f>IF($N$43=TRUE,10,"")</f>
        <v>10</v>
      </c>
      <c r="B32" s="55" t="s">
        <v>75</v>
      </c>
      <c r="C32" s="68">
        <v>6</v>
      </c>
      <c r="D32" s="128" t="str">
        <f>IF($N$43=TRUE,"W7","")</f>
        <v>W7</v>
      </c>
      <c r="E32" s="72"/>
      <c r="F32" s="28"/>
      <c r="G32" s="84"/>
      <c r="H32" s="28"/>
      <c r="I32" s="63"/>
      <c r="J32" s="58"/>
      <c r="K32" s="53"/>
      <c r="L32" s="58"/>
      <c r="M32" s="90"/>
      <c r="N32" s="76"/>
      <c r="O32" s="54"/>
      <c r="P32" s="73">
        <v>7</v>
      </c>
      <c r="Q32" s="85" t="s">
        <v>77</v>
      </c>
      <c r="R32" s="76"/>
      <c r="S32" s="128" t="str">
        <f>IF($N$43=TRUE,"L7","")</f>
        <v>L7</v>
      </c>
      <c r="T32" s="4"/>
    </row>
    <row r="33" spans="1:20" ht="19.5" customHeight="1" thickBot="1">
      <c r="A33" s="67"/>
      <c r="B33" s="28"/>
      <c r="C33" s="29"/>
      <c r="D33" s="59">
        <f>IF($N$42=TRUE,D25+1,"")</f>
        <v>12</v>
      </c>
      <c r="E33" s="31"/>
      <c r="F33" s="106" t="s">
        <v>75</v>
      </c>
      <c r="G33" s="130">
        <v>3</v>
      </c>
      <c r="H33" s="28"/>
      <c r="I33" s="41"/>
      <c r="J33" s="112"/>
      <c r="K33" s="53"/>
      <c r="L33" s="58"/>
      <c r="M33" s="90"/>
      <c r="N33" s="76"/>
      <c r="O33" s="81"/>
      <c r="P33" s="76"/>
      <c r="Q33" s="129" t="str">
        <f>IF($N$43=TRUE,"W16","")</f>
        <v>W16</v>
      </c>
      <c r="S33" s="77">
        <f>IF($N$42=TRUE,S26+1,"")</f>
        <v>16</v>
      </c>
      <c r="T33" s="4"/>
    </row>
    <row r="34" spans="1:20" ht="19.5" customHeight="1" thickBot="1">
      <c r="A34" s="67">
        <f>IF($N$43=TRUE,2,"")</f>
        <v>2</v>
      </c>
      <c r="B34" s="134" t="s">
        <v>81</v>
      </c>
      <c r="C34" s="56" t="str">
        <f>'Протокол змагань'!H13</f>
        <v>-</v>
      </c>
      <c r="D34" s="61"/>
      <c r="E34" s="72"/>
      <c r="F34" s="128" t="str">
        <f>IF($N$43=TRUE,"W12","")</f>
        <v>W12</v>
      </c>
      <c r="G34" s="62"/>
      <c r="H34" s="28"/>
      <c r="I34" s="41"/>
      <c r="J34" s="112"/>
      <c r="K34" s="41"/>
      <c r="L34" s="58"/>
      <c r="M34" s="90"/>
      <c r="N34" s="131">
        <v>9</v>
      </c>
      <c r="O34" s="85" t="s">
        <v>77</v>
      </c>
      <c r="P34" s="76"/>
      <c r="Q34" s="88">
        <f>IF($N$42=TRUE,Q27+1,"")</f>
        <v>20</v>
      </c>
      <c r="R34" s="98" t="str">
        <f>'Протокол змагань'!I21</f>
        <v>-</v>
      </c>
      <c r="S34" s="74" t="str">
        <f>'Протокол змагань'!F21</f>
        <v>-</v>
      </c>
      <c r="T34" s="4"/>
    </row>
    <row r="35" spans="1:20" ht="19.5" customHeight="1" thickBot="1">
      <c r="A35" s="67"/>
      <c r="B35" s="59">
        <f>IF($N$42=TRUE,B31+1,"")</f>
        <v>8</v>
      </c>
      <c r="C35" s="60"/>
      <c r="D35" s="55" t="str">
        <f>'Протокол змагань'!F17</f>
        <v>Екон.</v>
      </c>
      <c r="E35" s="130">
        <v>0</v>
      </c>
      <c r="F35" s="28"/>
      <c r="G35" s="62"/>
      <c r="H35" s="30"/>
      <c r="I35" s="41"/>
      <c r="J35" s="112"/>
      <c r="K35" s="41"/>
      <c r="L35" s="58"/>
      <c r="M35" s="54"/>
      <c r="N35" s="53"/>
      <c r="O35" s="129" t="str">
        <f>IF($N$43=TRUE,"W20","")</f>
        <v>W20</v>
      </c>
      <c r="P35" s="76"/>
      <c r="Q35" s="54"/>
      <c r="R35" s="41"/>
      <c r="S35" s="128" t="str">
        <f>IF($N$43=TRUE,"L8","")</f>
        <v>L8</v>
      </c>
      <c r="T35" s="4"/>
    </row>
    <row r="36" spans="1:20" ht="19.5" customHeight="1" thickBot="1">
      <c r="A36" s="67">
        <f>IF($N$43=TRUE,15,"")</f>
        <v>15</v>
      </c>
      <c r="B36" s="55" t="str">
        <f>'Протокол змагань'!F13</f>
        <v>-</v>
      </c>
      <c r="C36" s="68" t="str">
        <f>'Протокол змагань'!I13</f>
        <v>-</v>
      </c>
      <c r="D36" s="128" t="str">
        <f>IF($N$43=TRUE,"W8","")</f>
        <v>W8</v>
      </c>
      <c r="E36" s="113"/>
      <c r="F36" s="28"/>
      <c r="G36" s="62"/>
      <c r="H36" s="28"/>
      <c r="I36" s="41"/>
      <c r="J36" s="112"/>
      <c r="K36" s="41"/>
      <c r="L36" s="65"/>
      <c r="M36" s="54"/>
      <c r="N36" s="53"/>
      <c r="O36" s="81"/>
      <c r="P36" s="82">
        <v>4</v>
      </c>
      <c r="Q36" s="74" t="s">
        <v>86</v>
      </c>
      <c r="R36" s="53"/>
      <c r="S36" s="54"/>
      <c r="T36" s="4"/>
    </row>
    <row r="37" spans="1:19" ht="19.5" customHeight="1">
      <c r="A37" s="67"/>
      <c r="B37" s="28"/>
      <c r="C37" s="29"/>
      <c r="D37" s="70"/>
      <c r="E37" s="113"/>
      <c r="F37" s="28"/>
      <c r="G37" s="62"/>
      <c r="H37" s="28"/>
      <c r="I37" s="41"/>
      <c r="J37" s="112"/>
      <c r="K37" s="41"/>
      <c r="L37" s="65"/>
      <c r="M37" s="54"/>
      <c r="N37" s="53"/>
      <c r="O37" s="54"/>
      <c r="P37" s="53"/>
      <c r="Q37" s="128" t="str">
        <f>IF($N$43=TRUE,"L9","")</f>
        <v>L9</v>
      </c>
      <c r="R37" s="53"/>
      <c r="S37" s="54"/>
    </row>
    <row r="38" spans="1:19" ht="19.5" customHeight="1">
      <c r="A38" s="114"/>
      <c r="B38" s="28"/>
      <c r="C38" s="29"/>
      <c r="D38" s="40"/>
      <c r="E38" s="113"/>
      <c r="F38" s="28" t="s">
        <v>10</v>
      </c>
      <c r="G38" s="115"/>
      <c r="H38" s="28"/>
      <c r="I38" s="116"/>
      <c r="J38" s="112"/>
      <c r="K38" s="41"/>
      <c r="L38" s="57"/>
      <c r="M38" s="117"/>
      <c r="N38" s="39" t="s">
        <v>11</v>
      </c>
      <c r="O38" s="40"/>
      <c r="P38" s="41"/>
      <c r="Q38" s="40"/>
      <c r="R38" s="41"/>
      <c r="S38" s="40"/>
    </row>
    <row r="39" spans="1:19" ht="19.5" customHeight="1">
      <c r="A39" s="114"/>
      <c r="B39" s="28"/>
      <c r="C39" s="29"/>
      <c r="D39" s="40"/>
      <c r="E39" s="113"/>
      <c r="F39" s="28"/>
      <c r="G39" s="115"/>
      <c r="H39" s="28"/>
      <c r="I39" s="116"/>
      <c r="J39" s="39"/>
      <c r="K39" s="41"/>
      <c r="L39" s="57"/>
      <c r="M39" s="117"/>
      <c r="N39" s="41"/>
      <c r="O39" s="40"/>
      <c r="P39" s="41"/>
      <c r="Q39" s="40"/>
      <c r="R39" s="41"/>
      <c r="S39" s="40"/>
    </row>
    <row r="40" spans="1:19" ht="19.5" customHeight="1">
      <c r="A40" s="114"/>
      <c r="C40" s="118" t="s">
        <v>124</v>
      </c>
      <c r="D40" s="43"/>
      <c r="E40" s="30"/>
      <c r="G40" s="118" t="s">
        <v>123</v>
      </c>
      <c r="H40" s="46"/>
      <c r="I40" s="40"/>
      <c r="J40" s="120"/>
      <c r="K40" s="28"/>
      <c r="L40" s="118" t="s">
        <v>127</v>
      </c>
      <c r="M40" s="28"/>
      <c r="N40" s="116"/>
      <c r="O40" s="41"/>
      <c r="P40" s="119"/>
      <c r="Q40" s="41" t="s">
        <v>126</v>
      </c>
      <c r="R40" s="41"/>
      <c r="S40" s="40"/>
    </row>
    <row r="41" spans="1:15" ht="19.5" customHeight="1">
      <c r="A41" s="7"/>
      <c r="B41" s="10"/>
      <c r="G41" s="23"/>
      <c r="H41" s="11"/>
      <c r="I41" s="19"/>
      <c r="J41" s="10"/>
      <c r="K41" s="16"/>
      <c r="L41" s="10"/>
      <c r="M41" s="15"/>
      <c r="N41" s="12"/>
      <c r="O41" s="2"/>
    </row>
    <row r="42" spans="3:14" ht="25.5">
      <c r="C42" s="22"/>
      <c r="D42" s="9"/>
      <c r="E42" s="24"/>
      <c r="H42" s="10"/>
      <c r="I42" s="15"/>
      <c r="J42" s="3"/>
      <c r="L42" s="3"/>
      <c r="M42" s="20"/>
      <c r="N42" s="17" t="b">
        <v>1</v>
      </c>
    </row>
    <row r="43" spans="1:14" ht="25.5">
      <c r="A43" s="6"/>
      <c r="B43" s="10"/>
      <c r="C43" s="22"/>
      <c r="D43" s="9"/>
      <c r="E43" s="24"/>
      <c r="F43" s="10"/>
      <c r="G43" s="26"/>
      <c r="H43" s="10"/>
      <c r="I43" s="16"/>
      <c r="J43" s="3"/>
      <c r="L43" s="3"/>
      <c r="M43" s="20"/>
      <c r="N43" s="17" t="b">
        <v>1</v>
      </c>
    </row>
  </sheetData>
  <sheetProtection/>
  <mergeCells count="4">
    <mergeCell ref="I12:J12"/>
    <mergeCell ref="I27:J27"/>
    <mergeCell ref="I10:J10"/>
    <mergeCell ref="B1:S1"/>
  </mergeCells>
  <printOptions/>
  <pageMargins left="0.2362204724409449" right="0.2362204724409449" top="0.4330708661417323" bottom="0.4724409448818898" header="0.31496062992125984" footer="0.31496062992125984"/>
  <pageSetup fitToHeight="2" fitToWidth="2" horizontalDpi="600" verticalDpi="600" orientation="portrait" paperSize="9" scale="77" r:id="rId2"/>
  <headerFooter alignWithMargins="0">
    <oddFooter>&amp;L&amp;8Tournament Bracket Template by Vertex42.com&amp;R&amp;8© 2012 Vertex42 LLC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4">
      <selection activeCell="H34" sqref="H34"/>
    </sheetView>
  </sheetViews>
  <sheetFormatPr defaultColWidth="8.8515625" defaultRowHeight="15"/>
  <cols>
    <col min="1" max="1" width="2.421875" style="144" customWidth="1"/>
    <col min="2" max="2" width="8.8515625" style="144" hidden="1" customWidth="1"/>
    <col min="3" max="3" width="1.7109375" style="144" customWidth="1"/>
    <col min="4" max="5" width="8.8515625" style="144" customWidth="1"/>
    <col min="6" max="6" width="15.28125" style="144" customWidth="1"/>
    <col min="7" max="7" width="16.421875" style="144" customWidth="1"/>
    <col min="8" max="8" width="15.28125" style="144" customWidth="1"/>
    <col min="9" max="10" width="7.7109375" style="144" customWidth="1"/>
    <col min="11" max="16384" width="8.8515625" style="144" customWidth="1"/>
  </cols>
  <sheetData>
    <row r="1" spans="2:14" ht="18">
      <c r="B1" s="159"/>
      <c r="C1" s="159"/>
      <c r="D1" s="205" t="s">
        <v>94</v>
      </c>
      <c r="E1" s="205"/>
      <c r="F1" s="205"/>
      <c r="G1" s="205"/>
      <c r="H1" s="205"/>
      <c r="I1" s="205"/>
      <c r="J1" s="205"/>
      <c r="K1" s="159"/>
      <c r="L1" s="159"/>
      <c r="M1" s="159"/>
      <c r="N1" s="159"/>
    </row>
    <row r="2" spans="2:14" ht="16.5" customHeight="1">
      <c r="B2" s="159"/>
      <c r="C2" s="159"/>
      <c r="D2" s="206" t="s">
        <v>125</v>
      </c>
      <c r="E2" s="206"/>
      <c r="F2" s="206"/>
      <c r="G2" s="206"/>
      <c r="H2" s="206"/>
      <c r="I2" s="206"/>
      <c r="J2" s="206"/>
      <c r="K2" s="159"/>
      <c r="L2" s="159"/>
      <c r="M2" s="159"/>
      <c r="N2" s="159"/>
    </row>
    <row r="3" spans="2:14" ht="18">
      <c r="B3" s="159"/>
      <c r="C3" s="159"/>
      <c r="D3" s="207" t="s">
        <v>12</v>
      </c>
      <c r="E3" s="207"/>
      <c r="F3" s="207"/>
      <c r="G3" s="207"/>
      <c r="H3" s="207"/>
      <c r="I3" s="207"/>
      <c r="J3" s="207"/>
      <c r="K3" s="159"/>
      <c r="L3" s="159"/>
      <c r="M3" s="159"/>
      <c r="N3" s="159"/>
    </row>
    <row r="4" spans="2:14" ht="18">
      <c r="B4" s="159"/>
      <c r="C4" s="159"/>
      <c r="D4" s="187" t="s">
        <v>0</v>
      </c>
      <c r="E4" s="4"/>
      <c r="F4" s="4"/>
      <c r="G4" s="4"/>
      <c r="H4" s="4"/>
      <c r="I4" s="160"/>
      <c r="J4" s="188" t="s">
        <v>90</v>
      </c>
      <c r="K4" s="159"/>
      <c r="L4" s="159"/>
      <c r="M4" s="159"/>
      <c r="N4" s="159"/>
    </row>
    <row r="5" spans="2:14" ht="18">
      <c r="B5" s="159"/>
      <c r="C5" s="159"/>
      <c r="D5" s="187"/>
      <c r="E5" s="4"/>
      <c r="F5" s="4"/>
      <c r="G5" s="4"/>
      <c r="H5" s="4"/>
      <c r="I5" s="160"/>
      <c r="J5" s="188"/>
      <c r="K5" s="159"/>
      <c r="L5" s="159"/>
      <c r="M5" s="159"/>
      <c r="N5" s="159"/>
    </row>
    <row r="6" spans="2:14" ht="18">
      <c r="B6" s="159"/>
      <c r="C6" s="159"/>
      <c r="D6" s="189" t="s">
        <v>13</v>
      </c>
      <c r="E6" s="189" t="s">
        <v>14</v>
      </c>
      <c r="F6" s="189" t="s">
        <v>91</v>
      </c>
      <c r="G6" s="189" t="s">
        <v>15</v>
      </c>
      <c r="H6" s="189" t="s">
        <v>16</v>
      </c>
      <c r="I6" s="208" t="s">
        <v>17</v>
      </c>
      <c r="J6" s="208"/>
      <c r="K6" s="159"/>
      <c r="L6" s="159"/>
      <c r="M6" s="159"/>
      <c r="N6" s="159"/>
    </row>
    <row r="7" spans="2:14" ht="18">
      <c r="B7" s="159"/>
      <c r="C7" s="159"/>
      <c r="D7" s="209" t="s">
        <v>92</v>
      </c>
      <c r="E7" s="209"/>
      <c r="F7" s="209"/>
      <c r="G7" s="209"/>
      <c r="H7" s="209"/>
      <c r="I7" s="209"/>
      <c r="J7" s="209"/>
      <c r="K7" s="159"/>
      <c r="L7" s="159"/>
      <c r="M7" s="159"/>
      <c r="N7" s="159"/>
    </row>
    <row r="8" spans="2:14" ht="18">
      <c r="B8" s="159"/>
      <c r="C8" s="159"/>
      <c r="D8" s="135">
        <v>1</v>
      </c>
      <c r="E8" s="180">
        <v>0.625</v>
      </c>
      <c r="F8" s="137">
        <v>1</v>
      </c>
      <c r="G8" s="136" t="s">
        <v>86</v>
      </c>
      <c r="H8" s="136" t="s">
        <v>66</v>
      </c>
      <c r="I8" s="136">
        <v>3</v>
      </c>
      <c r="J8" s="137">
        <v>0</v>
      </c>
      <c r="K8" s="159"/>
      <c r="L8" s="159"/>
      <c r="M8" s="159"/>
      <c r="N8" s="159"/>
    </row>
    <row r="9" spans="2:14" ht="18">
      <c r="B9" s="166"/>
      <c r="C9" s="166"/>
      <c r="D9" s="135">
        <v>2</v>
      </c>
      <c r="E9" s="180">
        <v>0.625</v>
      </c>
      <c r="F9" s="137">
        <v>2</v>
      </c>
      <c r="G9" s="136" t="s">
        <v>83</v>
      </c>
      <c r="H9" s="136" t="s">
        <v>68</v>
      </c>
      <c r="I9" s="136">
        <v>5</v>
      </c>
      <c r="J9" s="137">
        <v>2</v>
      </c>
      <c r="K9" s="166"/>
      <c r="L9" s="159"/>
      <c r="M9" s="159"/>
      <c r="N9" s="166"/>
    </row>
    <row r="10" spans="2:14" ht="18">
      <c r="B10" s="166"/>
      <c r="C10" s="166"/>
      <c r="D10" s="135">
        <v>3</v>
      </c>
      <c r="E10" s="180">
        <v>0.6354166666666666</v>
      </c>
      <c r="F10" s="137">
        <v>1</v>
      </c>
      <c r="G10" s="136" t="s">
        <v>70</v>
      </c>
      <c r="H10" s="136" t="s">
        <v>88</v>
      </c>
      <c r="I10" s="136">
        <v>3</v>
      </c>
      <c r="J10" s="137">
        <v>11</v>
      </c>
      <c r="K10" s="166"/>
      <c r="L10" s="159"/>
      <c r="M10" s="159"/>
      <c r="N10" s="166"/>
    </row>
    <row r="11" spans="2:14" ht="18">
      <c r="B11" s="166"/>
      <c r="C11" s="166"/>
      <c r="D11" s="135">
        <v>4</v>
      </c>
      <c r="E11" s="180">
        <v>0.6354166666666666</v>
      </c>
      <c r="F11" s="137">
        <v>2</v>
      </c>
      <c r="G11" s="136" t="s">
        <v>77</v>
      </c>
      <c r="H11" s="136" t="s">
        <v>75</v>
      </c>
      <c r="I11" s="136">
        <v>2</v>
      </c>
      <c r="J11" s="137">
        <v>6</v>
      </c>
      <c r="K11" s="166"/>
      <c r="L11" s="159"/>
      <c r="M11" s="159"/>
      <c r="N11" s="166"/>
    </row>
    <row r="12" spans="2:14" ht="18">
      <c r="B12" s="166"/>
      <c r="C12" s="166"/>
      <c r="D12" s="135">
        <v>5</v>
      </c>
      <c r="E12" s="180">
        <v>0.6458333333333334</v>
      </c>
      <c r="F12" s="137">
        <v>1</v>
      </c>
      <c r="G12" s="136" t="s">
        <v>71</v>
      </c>
      <c r="H12" s="136" t="s">
        <v>86</v>
      </c>
      <c r="I12" s="136">
        <v>11</v>
      </c>
      <c r="J12" s="137">
        <v>8</v>
      </c>
      <c r="K12" s="166"/>
      <c r="L12" s="159"/>
      <c r="M12" s="159"/>
      <c r="N12" s="166"/>
    </row>
    <row r="13" spans="2:14" ht="18">
      <c r="B13" s="166"/>
      <c r="C13" s="166"/>
      <c r="D13" s="135">
        <v>6</v>
      </c>
      <c r="E13" s="180">
        <v>0.6458333333333334</v>
      </c>
      <c r="F13" s="137">
        <v>2</v>
      </c>
      <c r="G13" s="136" t="s">
        <v>83</v>
      </c>
      <c r="H13" s="136" t="s">
        <v>84</v>
      </c>
      <c r="I13" s="136">
        <v>4</v>
      </c>
      <c r="J13" s="137">
        <v>5</v>
      </c>
      <c r="K13" s="166"/>
      <c r="L13" s="159"/>
      <c r="M13" s="159"/>
      <c r="N13" s="166"/>
    </row>
    <row r="14" spans="2:14" ht="18">
      <c r="B14" s="166"/>
      <c r="C14" s="166"/>
      <c r="D14" s="135">
        <v>7</v>
      </c>
      <c r="E14" s="180">
        <v>0.65625</v>
      </c>
      <c r="F14" s="137">
        <v>1</v>
      </c>
      <c r="G14" s="136" t="s">
        <v>79</v>
      </c>
      <c r="H14" s="136" t="s">
        <v>88</v>
      </c>
      <c r="I14" s="136">
        <v>6</v>
      </c>
      <c r="J14" s="137">
        <v>7</v>
      </c>
      <c r="K14" s="166"/>
      <c r="L14" s="159"/>
      <c r="M14" s="159"/>
      <c r="N14" s="166"/>
    </row>
    <row r="15" spans="2:14" ht="18">
      <c r="B15" s="166"/>
      <c r="C15" s="166"/>
      <c r="D15" s="135">
        <v>8</v>
      </c>
      <c r="E15" s="180">
        <v>0.65625</v>
      </c>
      <c r="F15" s="137">
        <v>2</v>
      </c>
      <c r="G15" s="136" t="s">
        <v>75</v>
      </c>
      <c r="H15" s="136" t="s">
        <v>81</v>
      </c>
      <c r="I15" s="136">
        <v>11</v>
      </c>
      <c r="J15" s="137">
        <v>0</v>
      </c>
      <c r="K15" s="166"/>
      <c r="N15" s="166"/>
    </row>
    <row r="16" spans="2:14" ht="18">
      <c r="B16" s="166"/>
      <c r="C16" s="166"/>
      <c r="D16" s="135">
        <v>9</v>
      </c>
      <c r="E16" s="180">
        <v>0.6666666666666666</v>
      </c>
      <c r="F16" s="137">
        <v>1</v>
      </c>
      <c r="G16" s="136" t="s">
        <v>66</v>
      </c>
      <c r="H16" s="136" t="s">
        <v>81</v>
      </c>
      <c r="I16" s="136">
        <v>10</v>
      </c>
      <c r="J16" s="137">
        <v>1</v>
      </c>
      <c r="K16" s="166"/>
      <c r="N16" s="166"/>
    </row>
    <row r="17" spans="2:14" ht="18">
      <c r="B17" s="159"/>
      <c r="C17" s="159"/>
      <c r="D17" s="135">
        <v>10</v>
      </c>
      <c r="E17" s="180">
        <v>0.6666666666666666</v>
      </c>
      <c r="F17" s="137">
        <v>2</v>
      </c>
      <c r="G17" s="136" t="s">
        <v>68</v>
      </c>
      <c r="H17" s="136" t="s">
        <v>79</v>
      </c>
      <c r="I17" s="136">
        <v>2</v>
      </c>
      <c r="J17" s="137">
        <v>7</v>
      </c>
      <c r="K17" s="159"/>
      <c r="N17" s="159"/>
    </row>
    <row r="18" spans="2:14" ht="18">
      <c r="B18" s="159"/>
      <c r="C18" s="159"/>
      <c r="D18" s="135">
        <v>11</v>
      </c>
      <c r="E18" s="180">
        <v>0.6770833333333334</v>
      </c>
      <c r="F18" s="137">
        <v>1</v>
      </c>
      <c r="G18" s="136" t="s">
        <v>70</v>
      </c>
      <c r="H18" s="136" t="s">
        <v>83</v>
      </c>
      <c r="I18" s="136">
        <v>7</v>
      </c>
      <c r="J18" s="137">
        <v>6</v>
      </c>
      <c r="K18" s="159"/>
      <c r="N18" s="159"/>
    </row>
    <row r="19" spans="2:14" ht="18">
      <c r="B19" s="159"/>
      <c r="C19" s="159"/>
      <c r="D19" s="135">
        <v>12</v>
      </c>
      <c r="E19" s="180">
        <v>0.6770833333333334</v>
      </c>
      <c r="F19" s="137">
        <v>2</v>
      </c>
      <c r="G19" s="136" t="s">
        <v>77</v>
      </c>
      <c r="H19" s="136" t="s">
        <v>86</v>
      </c>
      <c r="I19" s="136">
        <v>7</v>
      </c>
      <c r="J19" s="137">
        <v>4</v>
      </c>
      <c r="K19" s="159"/>
      <c r="N19" s="159"/>
    </row>
    <row r="20" spans="2:14" ht="18">
      <c r="B20" s="159"/>
      <c r="C20" s="159"/>
      <c r="D20" s="135">
        <v>13</v>
      </c>
      <c r="E20" s="180">
        <v>0.6875</v>
      </c>
      <c r="F20" s="137">
        <v>1</v>
      </c>
      <c r="G20" s="136" t="s">
        <v>66</v>
      </c>
      <c r="H20" s="136" t="s">
        <v>79</v>
      </c>
      <c r="I20" s="136">
        <v>7</v>
      </c>
      <c r="J20" s="137">
        <v>8</v>
      </c>
      <c r="K20" s="159"/>
      <c r="N20" s="159"/>
    </row>
    <row r="21" spans="2:14" ht="18">
      <c r="B21" s="159"/>
      <c r="C21" s="159"/>
      <c r="D21" s="135">
        <v>14</v>
      </c>
      <c r="E21" s="180">
        <v>0.6875</v>
      </c>
      <c r="F21" s="137">
        <v>2</v>
      </c>
      <c r="G21" s="136" t="s">
        <v>70</v>
      </c>
      <c r="H21" s="136" t="s">
        <v>116</v>
      </c>
      <c r="I21" s="136"/>
      <c r="J21" s="137"/>
      <c r="K21" s="159"/>
      <c r="N21" s="159"/>
    </row>
    <row r="22" spans="2:14" ht="18">
      <c r="B22" s="159"/>
      <c r="C22" s="159"/>
      <c r="D22" s="135"/>
      <c r="E22" s="180"/>
      <c r="F22" s="190"/>
      <c r="G22" s="191" t="s">
        <v>93</v>
      </c>
      <c r="H22" s="192"/>
      <c r="I22" s="126"/>
      <c r="J22" s="137"/>
      <c r="K22" s="159"/>
      <c r="N22" s="159"/>
    </row>
    <row r="23" spans="2:14" ht="18">
      <c r="B23" s="159"/>
      <c r="C23" s="159"/>
      <c r="D23" s="135">
        <v>15</v>
      </c>
      <c r="E23" s="180">
        <v>0.625</v>
      </c>
      <c r="F23" s="137">
        <v>1</v>
      </c>
      <c r="G23" s="136" t="s">
        <v>71</v>
      </c>
      <c r="H23" s="136" t="s">
        <v>84</v>
      </c>
      <c r="I23" s="136">
        <v>3</v>
      </c>
      <c r="J23" s="137">
        <v>0</v>
      </c>
      <c r="K23" s="159"/>
      <c r="N23" s="159"/>
    </row>
    <row r="24" spans="2:14" ht="18">
      <c r="B24" s="159"/>
      <c r="C24" s="159"/>
      <c r="D24" s="135">
        <v>16</v>
      </c>
      <c r="E24" s="180">
        <v>0.625</v>
      </c>
      <c r="F24" s="137">
        <v>2</v>
      </c>
      <c r="G24" s="136" t="s">
        <v>88</v>
      </c>
      <c r="H24" s="136" t="s">
        <v>75</v>
      </c>
      <c r="I24" s="136">
        <v>11</v>
      </c>
      <c r="J24" s="137">
        <v>3</v>
      </c>
      <c r="K24" s="159"/>
      <c r="N24" s="159"/>
    </row>
    <row r="25" spans="2:14" ht="18">
      <c r="B25" s="159"/>
      <c r="C25" s="159"/>
      <c r="D25" s="135">
        <v>17</v>
      </c>
      <c r="E25" s="180">
        <v>0.6354166666666666</v>
      </c>
      <c r="F25" s="137">
        <v>1</v>
      </c>
      <c r="G25" s="136" t="s">
        <v>75</v>
      </c>
      <c r="H25" s="136" t="s">
        <v>79</v>
      </c>
      <c r="I25" s="136">
        <v>6</v>
      </c>
      <c r="J25" s="137">
        <v>5</v>
      </c>
      <c r="K25" s="159"/>
      <c r="N25" s="159"/>
    </row>
    <row r="26" spans="2:14" ht="18">
      <c r="B26" s="159"/>
      <c r="C26" s="159"/>
      <c r="D26" s="135">
        <v>18</v>
      </c>
      <c r="E26" s="180">
        <v>0.6354166666666666</v>
      </c>
      <c r="F26" s="137">
        <v>2</v>
      </c>
      <c r="G26" s="136" t="s">
        <v>84</v>
      </c>
      <c r="H26" s="136" t="s">
        <v>70</v>
      </c>
      <c r="I26" s="136">
        <v>0</v>
      </c>
      <c r="J26" s="137">
        <v>3</v>
      </c>
      <c r="K26" s="159"/>
      <c r="N26" s="159"/>
    </row>
    <row r="27" spans="2:14" ht="18">
      <c r="B27" s="159"/>
      <c r="C27" s="159"/>
      <c r="D27" s="135">
        <v>19</v>
      </c>
      <c r="E27" s="180">
        <v>0.6458333333333334</v>
      </c>
      <c r="F27" s="137">
        <v>1</v>
      </c>
      <c r="G27" s="136" t="s">
        <v>71</v>
      </c>
      <c r="H27" s="136" t="s">
        <v>75</v>
      </c>
      <c r="I27" s="136">
        <v>3</v>
      </c>
      <c r="J27" s="137">
        <v>0</v>
      </c>
      <c r="K27" s="159"/>
      <c r="N27" s="159"/>
    </row>
    <row r="28" spans="2:14" ht="18">
      <c r="B28" s="159"/>
      <c r="C28" s="159"/>
      <c r="D28" s="135">
        <v>20</v>
      </c>
      <c r="E28" s="180">
        <v>0.6458333333333334</v>
      </c>
      <c r="F28" s="137">
        <v>2</v>
      </c>
      <c r="G28" s="136" t="s">
        <v>88</v>
      </c>
      <c r="H28" s="136" t="s">
        <v>70</v>
      </c>
      <c r="I28" s="136">
        <v>8</v>
      </c>
      <c r="J28" s="137">
        <v>6</v>
      </c>
      <c r="K28" s="159"/>
      <c r="N28" s="159"/>
    </row>
    <row r="29" spans="2:14" ht="18">
      <c r="B29" s="159"/>
      <c r="C29" s="159"/>
      <c r="D29" s="135">
        <v>21</v>
      </c>
      <c r="E29" s="180">
        <v>0.65625</v>
      </c>
      <c r="F29" s="137">
        <v>1</v>
      </c>
      <c r="G29" s="136" t="s">
        <v>75</v>
      </c>
      <c r="H29" s="136" t="s">
        <v>70</v>
      </c>
      <c r="I29" s="126">
        <v>0</v>
      </c>
      <c r="J29" s="137">
        <v>3</v>
      </c>
      <c r="K29" s="159"/>
      <c r="N29" s="159"/>
    </row>
    <row r="30" spans="2:14" ht="18">
      <c r="B30" s="159"/>
      <c r="C30" s="159"/>
      <c r="D30" s="135">
        <v>22</v>
      </c>
      <c r="E30" s="180">
        <v>0.65625</v>
      </c>
      <c r="F30" s="137">
        <v>2</v>
      </c>
      <c r="G30" s="136" t="s">
        <v>88</v>
      </c>
      <c r="H30" s="136" t="s">
        <v>71</v>
      </c>
      <c r="I30" s="126">
        <v>6</v>
      </c>
      <c r="J30" s="137">
        <v>5</v>
      </c>
      <c r="K30" s="159"/>
      <c r="N30" s="159"/>
    </row>
    <row r="31" spans="2:14" ht="18">
      <c r="B31" s="159"/>
      <c r="C31" s="159"/>
      <c r="D31" s="172"/>
      <c r="E31" s="3"/>
      <c r="F31" s="3"/>
      <c r="G31" s="173"/>
      <c r="H31" s="174"/>
      <c r="I31" s="2"/>
      <c r="J31" s="14"/>
      <c r="K31" s="159"/>
      <c r="N31" s="159"/>
    </row>
    <row r="32" spans="2:14" ht="19.5" customHeight="1">
      <c r="B32" s="159"/>
      <c r="C32" s="159"/>
      <c r="D32" s="2" t="s">
        <v>1</v>
      </c>
      <c r="E32" s="138"/>
      <c r="F32" s="138"/>
      <c r="G32" s="2"/>
      <c r="H32" s="157" t="s">
        <v>123</v>
      </c>
      <c r="I32" s="2"/>
      <c r="J32" s="159"/>
      <c r="K32" s="159"/>
      <c r="N32" s="159"/>
    </row>
    <row r="33" spans="2:14" ht="18">
      <c r="B33" s="159"/>
      <c r="C33" s="159"/>
      <c r="D33" s="2"/>
      <c r="E33" s="138"/>
      <c r="F33" s="138"/>
      <c r="G33" s="2"/>
      <c r="H33" s="2"/>
      <c r="I33" s="2"/>
      <c r="J33" s="4"/>
      <c r="K33" s="159"/>
      <c r="N33" s="159"/>
    </row>
    <row r="34" spans="2:14" ht="18">
      <c r="B34" s="159"/>
      <c r="C34" s="159"/>
      <c r="D34" s="2" t="s">
        <v>2</v>
      </c>
      <c r="E34" s="138"/>
      <c r="F34" s="138"/>
      <c r="G34" s="2"/>
      <c r="H34" s="41" t="s">
        <v>126</v>
      </c>
      <c r="N34" s="159"/>
    </row>
    <row r="35" spans="2:14" ht="18">
      <c r="B35" s="159"/>
      <c r="C35" s="159"/>
      <c r="D35" s="2"/>
      <c r="E35" s="2"/>
      <c r="F35" s="2"/>
      <c r="G35" s="2"/>
      <c r="H35" s="2"/>
      <c r="I35" s="2"/>
      <c r="J35" s="2"/>
      <c r="K35" s="159"/>
      <c r="N35" s="159"/>
    </row>
    <row r="36" spans="2:14" ht="18">
      <c r="B36" s="159"/>
      <c r="C36" s="159"/>
      <c r="D36" s="2"/>
      <c r="E36" s="159"/>
      <c r="F36" s="159"/>
      <c r="G36" s="159"/>
      <c r="H36" s="159"/>
      <c r="I36" s="159"/>
      <c r="J36" s="159"/>
      <c r="K36" s="159"/>
      <c r="N36" s="159"/>
    </row>
  </sheetData>
  <sheetProtection/>
  <mergeCells count="5">
    <mergeCell ref="D7:J7"/>
    <mergeCell ref="D1:J1"/>
    <mergeCell ref="D2:J2"/>
    <mergeCell ref="D3:J3"/>
    <mergeCell ref="I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87"/>
  <sheetViews>
    <sheetView zoomScalePageLayoutView="0" workbookViewId="0" topLeftCell="A1">
      <selection activeCell="G40" sqref="G40"/>
    </sheetView>
  </sheetViews>
  <sheetFormatPr defaultColWidth="8.7109375" defaultRowHeight="15"/>
  <cols>
    <col min="1" max="1" width="7.00390625" style="159" customWidth="1"/>
    <col min="2" max="2" width="10.8515625" style="2" customWidth="1"/>
    <col min="3" max="3" width="11.28125" style="125" customWidth="1"/>
    <col min="4" max="4" width="6.140625" style="125" customWidth="1"/>
    <col min="5" max="6" width="15.7109375" style="2" customWidth="1"/>
    <col min="7" max="7" width="6.140625" style="2" customWidth="1"/>
    <col min="8" max="8" width="8.00390625" style="2" customWidth="1"/>
    <col min="9" max="9" width="8.57421875" style="2" customWidth="1"/>
    <col min="10" max="10" width="9.140625" style="2" customWidth="1"/>
    <col min="11" max="16384" width="8.7109375" style="159" customWidth="1"/>
  </cols>
  <sheetData>
    <row r="1" spans="2:22" ht="54.75" customHeight="1">
      <c r="B1" s="199" t="s">
        <v>97</v>
      </c>
      <c r="C1" s="199"/>
      <c r="D1" s="199"/>
      <c r="E1" s="199"/>
      <c r="F1" s="199"/>
      <c r="G1" s="199"/>
      <c r="H1" s="199"/>
      <c r="I1" s="199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2:9" ht="17.25" customHeight="1">
      <c r="B2" s="202" t="s">
        <v>98</v>
      </c>
      <c r="C2" s="202"/>
      <c r="D2" s="202"/>
      <c r="E2" s="202"/>
      <c r="F2" s="202"/>
      <c r="G2" s="202"/>
      <c r="H2" s="202"/>
      <c r="I2" s="202"/>
    </row>
    <row r="3" spans="2:11" ht="15" customHeight="1">
      <c r="B3" s="202" t="s">
        <v>12</v>
      </c>
      <c r="C3" s="202"/>
      <c r="D3" s="202"/>
      <c r="E3" s="202"/>
      <c r="F3" s="202"/>
      <c r="G3" s="202"/>
      <c r="H3" s="202"/>
      <c r="I3" s="202"/>
      <c r="K3" s="124"/>
    </row>
    <row r="4" spans="3:9" ht="7.5" customHeight="1" thickBot="1">
      <c r="C4" s="2"/>
      <c r="D4" s="2"/>
      <c r="H4" s="160"/>
      <c r="I4" s="160"/>
    </row>
    <row r="5" spans="2:9" ht="16.5" customHeight="1" thickBot="1">
      <c r="B5" s="176" t="s">
        <v>13</v>
      </c>
      <c r="C5" s="177" t="s">
        <v>14</v>
      </c>
      <c r="D5" s="203" t="s">
        <v>15</v>
      </c>
      <c r="E5" s="204"/>
      <c r="F5" s="203" t="s">
        <v>16</v>
      </c>
      <c r="G5" s="204"/>
      <c r="H5" s="200" t="s">
        <v>17</v>
      </c>
      <c r="I5" s="201"/>
    </row>
    <row r="6" spans="2:9" ht="16.5" customHeight="1">
      <c r="B6" s="178">
        <v>1</v>
      </c>
      <c r="C6" s="179"/>
      <c r="D6" s="161">
        <v>8</v>
      </c>
      <c r="E6" s="162" t="s">
        <v>86</v>
      </c>
      <c r="F6" s="163" t="s">
        <v>18</v>
      </c>
      <c r="G6" s="162">
        <v>16</v>
      </c>
      <c r="H6" s="13" t="s">
        <v>18</v>
      </c>
      <c r="I6" s="18" t="s">
        <v>18</v>
      </c>
    </row>
    <row r="7" spans="2:10" s="166" customFormat="1" ht="16.5" customHeight="1">
      <c r="B7" s="178">
        <v>2</v>
      </c>
      <c r="C7" s="180"/>
      <c r="D7" s="164">
        <v>14</v>
      </c>
      <c r="E7" s="162" t="s">
        <v>18</v>
      </c>
      <c r="F7" s="163" t="s">
        <v>83</v>
      </c>
      <c r="G7" s="162">
        <v>5</v>
      </c>
      <c r="H7" s="13" t="s">
        <v>18</v>
      </c>
      <c r="I7" s="18" t="s">
        <v>18</v>
      </c>
      <c r="J7" s="165"/>
    </row>
    <row r="8" spans="2:10" s="166" customFormat="1" ht="16.5" customHeight="1">
      <c r="B8" s="178">
        <v>3</v>
      </c>
      <c r="C8" s="180"/>
      <c r="D8" s="164">
        <v>4</v>
      </c>
      <c r="E8" s="162" t="s">
        <v>84</v>
      </c>
      <c r="F8" s="163" t="s">
        <v>75</v>
      </c>
      <c r="G8" s="162">
        <v>10</v>
      </c>
      <c r="H8" s="13" t="s">
        <v>18</v>
      </c>
      <c r="I8" s="18" t="s">
        <v>18</v>
      </c>
      <c r="J8" s="165"/>
    </row>
    <row r="9" spans="2:10" s="166" customFormat="1" ht="16.5" customHeight="1">
      <c r="B9" s="178">
        <v>4</v>
      </c>
      <c r="C9" s="180"/>
      <c r="D9" s="164">
        <v>7</v>
      </c>
      <c r="E9" s="162" t="s">
        <v>77</v>
      </c>
      <c r="F9" s="163" t="s">
        <v>88</v>
      </c>
      <c r="G9" s="162">
        <v>11</v>
      </c>
      <c r="H9" s="13" t="s">
        <v>18</v>
      </c>
      <c r="I9" s="18" t="s">
        <v>18</v>
      </c>
      <c r="J9" s="165"/>
    </row>
    <row r="10" spans="2:10" s="166" customFormat="1" ht="16.5" customHeight="1">
      <c r="B10" s="178">
        <v>5</v>
      </c>
      <c r="C10" s="180"/>
      <c r="D10" s="164">
        <v>3</v>
      </c>
      <c r="E10" s="162" t="s">
        <v>79</v>
      </c>
      <c r="F10" s="163" t="s">
        <v>81</v>
      </c>
      <c r="G10" s="162">
        <v>2</v>
      </c>
      <c r="H10" s="13" t="s">
        <v>18</v>
      </c>
      <c r="I10" s="18" t="s">
        <v>18</v>
      </c>
      <c r="J10" s="165"/>
    </row>
    <row r="11" spans="2:10" s="166" customFormat="1" ht="16.5" customHeight="1">
      <c r="B11" s="178">
        <v>6</v>
      </c>
      <c r="C11" s="180"/>
      <c r="D11" s="164">
        <v>13</v>
      </c>
      <c r="E11" s="162" t="s">
        <v>18</v>
      </c>
      <c r="F11" s="163" t="s">
        <v>68</v>
      </c>
      <c r="G11" s="167">
        <v>12</v>
      </c>
      <c r="H11" s="13" t="s">
        <v>18</v>
      </c>
      <c r="I11" s="18" t="s">
        <v>18</v>
      </c>
      <c r="J11" s="165"/>
    </row>
    <row r="12" spans="2:10" s="166" customFormat="1" ht="16.5" customHeight="1">
      <c r="B12" s="178">
        <v>7</v>
      </c>
      <c r="C12" s="180"/>
      <c r="D12" s="164">
        <v>9</v>
      </c>
      <c r="E12" s="162" t="s">
        <v>66</v>
      </c>
      <c r="F12" s="163" t="s">
        <v>70</v>
      </c>
      <c r="G12" s="168">
        <v>6</v>
      </c>
      <c r="H12" s="13" t="s">
        <v>18</v>
      </c>
      <c r="I12" s="18" t="s">
        <v>18</v>
      </c>
      <c r="J12" s="165"/>
    </row>
    <row r="13" spans="2:10" s="166" customFormat="1" ht="16.5" customHeight="1">
      <c r="B13" s="178">
        <v>8</v>
      </c>
      <c r="C13" s="180"/>
      <c r="D13" s="164">
        <v>1</v>
      </c>
      <c r="E13" s="162" t="s">
        <v>71</v>
      </c>
      <c r="F13" s="163" t="s">
        <v>18</v>
      </c>
      <c r="G13" s="162">
        <v>15</v>
      </c>
      <c r="H13" s="13" t="s">
        <v>18</v>
      </c>
      <c r="I13" s="18" t="s">
        <v>18</v>
      </c>
      <c r="J13" s="165"/>
    </row>
    <row r="14" spans="2:10" s="166" customFormat="1" ht="16.5" customHeight="1">
      <c r="B14" s="178">
        <v>9</v>
      </c>
      <c r="C14" s="179"/>
      <c r="D14" s="161" t="s">
        <v>19</v>
      </c>
      <c r="E14" s="162" t="s">
        <v>71</v>
      </c>
      <c r="F14" s="163" t="s">
        <v>18</v>
      </c>
      <c r="G14" s="162" t="s">
        <v>20</v>
      </c>
      <c r="H14" s="13" t="s">
        <v>18</v>
      </c>
      <c r="I14" s="18" t="s">
        <v>18</v>
      </c>
      <c r="J14" s="165"/>
    </row>
    <row r="15" spans="2:10" s="166" customFormat="1" ht="16.5" customHeight="1">
      <c r="B15" s="178">
        <v>10</v>
      </c>
      <c r="C15" s="180"/>
      <c r="D15" s="164" t="s">
        <v>21</v>
      </c>
      <c r="E15" s="162" t="s">
        <v>18</v>
      </c>
      <c r="F15" s="163" t="s">
        <v>18</v>
      </c>
      <c r="G15" s="168" t="s">
        <v>22</v>
      </c>
      <c r="H15" s="13" t="s">
        <v>18</v>
      </c>
      <c r="I15" s="18" t="s">
        <v>18</v>
      </c>
      <c r="J15" s="165"/>
    </row>
    <row r="16" spans="2:9" ht="16.5" customHeight="1">
      <c r="B16" s="178">
        <v>11</v>
      </c>
      <c r="C16" s="179"/>
      <c r="D16" s="161" t="s">
        <v>23</v>
      </c>
      <c r="E16" s="162" t="s">
        <v>18</v>
      </c>
      <c r="F16" s="163" t="s">
        <v>18</v>
      </c>
      <c r="G16" s="162" t="s">
        <v>24</v>
      </c>
      <c r="H16" s="13" t="s">
        <v>18</v>
      </c>
      <c r="I16" s="18" t="s">
        <v>18</v>
      </c>
    </row>
    <row r="17" spans="2:9" ht="16.5" customHeight="1">
      <c r="B17" s="181">
        <v>12</v>
      </c>
      <c r="C17" s="180"/>
      <c r="D17" s="161" t="s">
        <v>25</v>
      </c>
      <c r="E17" s="162" t="s">
        <v>18</v>
      </c>
      <c r="F17" s="163" t="s">
        <v>81</v>
      </c>
      <c r="G17" s="162" t="s">
        <v>26</v>
      </c>
      <c r="H17" s="13" t="s">
        <v>18</v>
      </c>
      <c r="I17" s="18" t="s">
        <v>18</v>
      </c>
    </row>
    <row r="18" spans="2:9" ht="16.5" customHeight="1">
      <c r="B18" s="178">
        <v>13</v>
      </c>
      <c r="C18" s="179"/>
      <c r="D18" s="161" t="s">
        <v>27</v>
      </c>
      <c r="E18" s="162" t="s">
        <v>18</v>
      </c>
      <c r="F18" s="163" t="s">
        <v>18</v>
      </c>
      <c r="G18" s="162" t="s">
        <v>28</v>
      </c>
      <c r="H18" s="13" t="s">
        <v>18</v>
      </c>
      <c r="I18" s="18" t="s">
        <v>18</v>
      </c>
    </row>
    <row r="19" spans="2:9" ht="16.5" customHeight="1">
      <c r="B19" s="178">
        <v>14</v>
      </c>
      <c r="C19" s="180"/>
      <c r="D19" s="164" t="s">
        <v>29</v>
      </c>
      <c r="E19" s="162" t="s">
        <v>18</v>
      </c>
      <c r="F19" s="163" t="s">
        <v>18</v>
      </c>
      <c r="G19" s="168" t="s">
        <v>30</v>
      </c>
      <c r="H19" s="13" t="s">
        <v>18</v>
      </c>
      <c r="I19" s="18" t="s">
        <v>18</v>
      </c>
    </row>
    <row r="20" spans="2:9" ht="16.5" customHeight="1">
      <c r="B20" s="178">
        <v>15</v>
      </c>
      <c r="C20" s="179"/>
      <c r="D20" s="161" t="s">
        <v>31</v>
      </c>
      <c r="E20" s="162" t="s">
        <v>18</v>
      </c>
      <c r="F20" s="163" t="s">
        <v>18</v>
      </c>
      <c r="G20" s="162" t="s">
        <v>32</v>
      </c>
      <c r="H20" s="13" t="s">
        <v>18</v>
      </c>
      <c r="I20" s="18" t="s">
        <v>18</v>
      </c>
    </row>
    <row r="21" spans="2:9" ht="16.5" customHeight="1">
      <c r="B21" s="178">
        <v>16</v>
      </c>
      <c r="C21" s="180"/>
      <c r="D21" s="161" t="s">
        <v>33</v>
      </c>
      <c r="E21" s="162" t="s">
        <v>18</v>
      </c>
      <c r="F21" s="163" t="s">
        <v>18</v>
      </c>
      <c r="G21" s="162" t="s">
        <v>34</v>
      </c>
      <c r="H21" s="13" t="s">
        <v>18</v>
      </c>
      <c r="I21" s="18" t="s">
        <v>18</v>
      </c>
    </row>
    <row r="22" spans="2:9" ht="16.5" customHeight="1">
      <c r="B22" s="178">
        <v>17</v>
      </c>
      <c r="C22" s="182"/>
      <c r="D22" s="169" t="s">
        <v>35</v>
      </c>
      <c r="E22" s="162" t="s">
        <v>18</v>
      </c>
      <c r="F22" s="163" t="s">
        <v>18</v>
      </c>
      <c r="G22" s="162" t="s">
        <v>36</v>
      </c>
      <c r="H22" s="13" t="s">
        <v>18</v>
      </c>
      <c r="I22" s="18" t="s">
        <v>18</v>
      </c>
    </row>
    <row r="23" spans="2:9" ht="16.5" customHeight="1">
      <c r="B23" s="178">
        <v>18</v>
      </c>
      <c r="C23" s="183"/>
      <c r="D23" s="169" t="s">
        <v>37</v>
      </c>
      <c r="E23" s="162" t="s">
        <v>18</v>
      </c>
      <c r="F23" s="163" t="s">
        <v>18</v>
      </c>
      <c r="G23" s="162" t="s">
        <v>38</v>
      </c>
      <c r="H23" s="13" t="s">
        <v>18</v>
      </c>
      <c r="I23" s="18" t="s">
        <v>18</v>
      </c>
    </row>
    <row r="24" spans="2:9" ht="16.5" customHeight="1">
      <c r="B24" s="178">
        <v>19</v>
      </c>
      <c r="C24" s="182"/>
      <c r="D24" s="169" t="s">
        <v>39</v>
      </c>
      <c r="E24" s="162" t="s">
        <v>18</v>
      </c>
      <c r="F24" s="163" t="s">
        <v>18</v>
      </c>
      <c r="G24" s="162" t="s">
        <v>40</v>
      </c>
      <c r="H24" s="13" t="s">
        <v>18</v>
      </c>
      <c r="I24" s="18" t="s">
        <v>18</v>
      </c>
    </row>
    <row r="25" spans="2:9" ht="16.5" customHeight="1">
      <c r="B25" s="178">
        <v>20</v>
      </c>
      <c r="C25" s="183"/>
      <c r="D25" s="169" t="s">
        <v>41</v>
      </c>
      <c r="E25" s="162" t="s">
        <v>18</v>
      </c>
      <c r="F25" s="163" t="s">
        <v>18</v>
      </c>
      <c r="G25" s="162" t="s">
        <v>42</v>
      </c>
      <c r="H25" s="13" t="s">
        <v>18</v>
      </c>
      <c r="I25" s="18" t="s">
        <v>18</v>
      </c>
    </row>
    <row r="26" spans="2:9" ht="16.5" customHeight="1">
      <c r="B26" s="178">
        <v>21</v>
      </c>
      <c r="C26" s="183"/>
      <c r="D26" s="169" t="s">
        <v>43</v>
      </c>
      <c r="E26" s="162" t="s">
        <v>18</v>
      </c>
      <c r="F26" s="163" t="s">
        <v>18</v>
      </c>
      <c r="G26" s="162" t="s">
        <v>44</v>
      </c>
      <c r="H26" s="13" t="s">
        <v>18</v>
      </c>
      <c r="I26" s="18" t="s">
        <v>18</v>
      </c>
    </row>
    <row r="27" spans="2:9" ht="16.5" customHeight="1">
      <c r="B27" s="178">
        <v>22</v>
      </c>
      <c r="C27" s="183"/>
      <c r="D27" s="170" t="s">
        <v>45</v>
      </c>
      <c r="E27" s="162" t="s">
        <v>18</v>
      </c>
      <c r="F27" s="163" t="s">
        <v>18</v>
      </c>
      <c r="G27" s="168" t="s">
        <v>46</v>
      </c>
      <c r="H27" s="13" t="s">
        <v>18</v>
      </c>
      <c r="I27" s="18" t="s">
        <v>18</v>
      </c>
    </row>
    <row r="28" spans="2:9" ht="16.5" customHeight="1">
      <c r="B28" s="178">
        <v>23</v>
      </c>
      <c r="C28" s="183"/>
      <c r="D28" s="170" t="s">
        <v>47</v>
      </c>
      <c r="E28" s="168" t="s">
        <v>18</v>
      </c>
      <c r="F28" s="171" t="s">
        <v>18</v>
      </c>
      <c r="G28" s="162" t="s">
        <v>48</v>
      </c>
      <c r="H28" s="13" t="s">
        <v>18</v>
      </c>
      <c r="I28" s="18" t="s">
        <v>18</v>
      </c>
    </row>
    <row r="29" spans="2:9" ht="16.5" customHeight="1">
      <c r="B29" s="178">
        <v>24</v>
      </c>
      <c r="C29" s="183"/>
      <c r="D29" s="170" t="s">
        <v>49</v>
      </c>
      <c r="E29" s="168" t="s">
        <v>18</v>
      </c>
      <c r="F29" s="171" t="s">
        <v>18</v>
      </c>
      <c r="G29" s="168" t="s">
        <v>50</v>
      </c>
      <c r="H29" s="13" t="s">
        <v>18</v>
      </c>
      <c r="I29" s="18" t="s">
        <v>18</v>
      </c>
    </row>
    <row r="30" spans="2:9" ht="16.5" customHeight="1">
      <c r="B30" s="178">
        <v>25</v>
      </c>
      <c r="C30" s="183"/>
      <c r="D30" s="169" t="s">
        <v>51</v>
      </c>
      <c r="E30" s="168" t="s">
        <v>18</v>
      </c>
      <c r="F30" s="171" t="s">
        <v>18</v>
      </c>
      <c r="G30" s="162" t="s">
        <v>52</v>
      </c>
      <c r="H30" s="13" t="s">
        <v>18</v>
      </c>
      <c r="I30" s="18" t="s">
        <v>18</v>
      </c>
    </row>
    <row r="31" spans="2:9" ht="16.5" customHeight="1">
      <c r="B31" s="178">
        <v>26</v>
      </c>
      <c r="C31" s="183"/>
      <c r="D31" s="169" t="s">
        <v>53</v>
      </c>
      <c r="E31" s="168" t="s">
        <v>18</v>
      </c>
      <c r="F31" s="171" t="s">
        <v>18</v>
      </c>
      <c r="G31" s="162" t="s">
        <v>54</v>
      </c>
      <c r="H31" s="13" t="s">
        <v>18</v>
      </c>
      <c r="I31" s="18" t="s">
        <v>18</v>
      </c>
    </row>
    <row r="32" spans="2:9" ht="16.5" customHeight="1">
      <c r="B32" s="178">
        <v>27</v>
      </c>
      <c r="C32" s="184"/>
      <c r="D32" s="169" t="s">
        <v>55</v>
      </c>
      <c r="E32" s="168" t="s">
        <v>18</v>
      </c>
      <c r="F32" s="171" t="s">
        <v>18</v>
      </c>
      <c r="G32" s="162" t="s">
        <v>56</v>
      </c>
      <c r="H32" s="13" t="s">
        <v>18</v>
      </c>
      <c r="I32" s="18" t="s">
        <v>18</v>
      </c>
    </row>
    <row r="33" spans="2:9" ht="16.5" customHeight="1">
      <c r="B33" s="178">
        <v>28</v>
      </c>
      <c r="C33" s="183"/>
      <c r="D33" s="170" t="s">
        <v>57</v>
      </c>
      <c r="E33" s="168" t="s">
        <v>18</v>
      </c>
      <c r="F33" s="171" t="s">
        <v>18</v>
      </c>
      <c r="G33" s="162" t="s">
        <v>58</v>
      </c>
      <c r="H33" s="13" t="s">
        <v>18</v>
      </c>
      <c r="I33" s="18" t="s">
        <v>18</v>
      </c>
    </row>
    <row r="34" spans="2:9" ht="16.5" customHeight="1">
      <c r="B34" s="178">
        <v>29</v>
      </c>
      <c r="C34" s="184"/>
      <c r="D34" s="169" t="s">
        <v>59</v>
      </c>
      <c r="E34" s="168" t="s">
        <v>18</v>
      </c>
      <c r="F34" s="171" t="s">
        <v>18</v>
      </c>
      <c r="G34" s="168" t="s">
        <v>60</v>
      </c>
      <c r="H34" s="13" t="s">
        <v>18</v>
      </c>
      <c r="I34" s="18" t="s">
        <v>18</v>
      </c>
    </row>
    <row r="35" spans="2:9" ht="16.5" customHeight="1">
      <c r="B35" s="178">
        <v>30</v>
      </c>
      <c r="C35" s="183"/>
      <c r="D35" s="170" t="s">
        <v>61</v>
      </c>
      <c r="E35" s="168" t="s">
        <v>18</v>
      </c>
      <c r="F35" s="171" t="s">
        <v>18</v>
      </c>
      <c r="G35" s="162" t="s">
        <v>62</v>
      </c>
      <c r="H35" s="13" t="s">
        <v>18</v>
      </c>
      <c r="I35" s="18" t="s">
        <v>18</v>
      </c>
    </row>
    <row r="36" spans="2:9" ht="16.5" customHeight="1">
      <c r="B36" s="185"/>
      <c r="C36" s="19" t="s">
        <v>10</v>
      </c>
      <c r="D36" s="19"/>
      <c r="E36" s="173"/>
      <c r="F36" s="159"/>
      <c r="G36" s="159"/>
      <c r="H36" s="186" t="s">
        <v>63</v>
      </c>
      <c r="I36" s="14"/>
    </row>
    <row r="37" spans="2:9" ht="16.5" customHeight="1">
      <c r="B37" s="185"/>
      <c r="C37" s="19"/>
      <c r="D37" s="19"/>
      <c r="E37" s="173"/>
      <c r="F37" s="159"/>
      <c r="G37" s="159"/>
      <c r="H37" s="186"/>
      <c r="I37" s="14"/>
    </row>
    <row r="38" spans="2:9" ht="18" customHeight="1">
      <c r="B38" s="2" t="s">
        <v>1</v>
      </c>
      <c r="C38" s="138"/>
      <c r="D38" s="138"/>
      <c r="F38" s="159"/>
      <c r="G38" s="157" t="s">
        <v>123</v>
      </c>
      <c r="H38" s="159"/>
      <c r="I38" s="14"/>
    </row>
    <row r="39" spans="3:9" ht="3" customHeight="1">
      <c r="C39" s="138"/>
      <c r="D39" s="138"/>
      <c r="F39" s="12"/>
      <c r="G39" s="158"/>
      <c r="H39" s="159"/>
      <c r="I39" s="4"/>
    </row>
    <row r="40" spans="2:7" s="2" customFormat="1" ht="19.5" customHeight="1">
      <c r="B40" s="2" t="s">
        <v>64</v>
      </c>
      <c r="C40" s="138"/>
      <c r="D40" s="138"/>
      <c r="G40" s="41" t="s">
        <v>126</v>
      </c>
    </row>
    <row r="41" s="2" customFormat="1" ht="18"/>
    <row r="42" spans="3:9" s="2" customFormat="1" ht="18">
      <c r="C42" s="159"/>
      <c r="D42" s="159"/>
      <c r="E42" s="159"/>
      <c r="F42" s="159"/>
      <c r="G42" s="159"/>
      <c r="H42" s="159"/>
      <c r="I42" s="159"/>
    </row>
    <row r="43" spans="3:10" ht="18">
      <c r="C43" s="159"/>
      <c r="D43" s="159"/>
      <c r="E43" s="159"/>
      <c r="F43" s="159"/>
      <c r="G43" s="159"/>
      <c r="H43" s="159"/>
      <c r="I43" s="159"/>
      <c r="J43" s="159"/>
    </row>
    <row r="44" spans="3:10" ht="18">
      <c r="C44" s="159"/>
      <c r="D44" s="159"/>
      <c r="E44" s="159"/>
      <c r="F44" s="159"/>
      <c r="G44" s="159"/>
      <c r="H44" s="159"/>
      <c r="I44" s="159"/>
      <c r="J44" s="159"/>
    </row>
    <row r="45" spans="3:10" ht="18">
      <c r="C45" s="159"/>
      <c r="D45" s="159"/>
      <c r="E45" s="159"/>
      <c r="F45" s="159"/>
      <c r="G45" s="159"/>
      <c r="H45" s="159"/>
      <c r="I45" s="159"/>
      <c r="J45" s="159"/>
    </row>
    <row r="46" spans="3:10" ht="18">
      <c r="C46" s="159"/>
      <c r="D46" s="159"/>
      <c r="E46" s="159"/>
      <c r="F46" s="159"/>
      <c r="G46" s="159"/>
      <c r="H46" s="159"/>
      <c r="I46" s="159"/>
      <c r="J46" s="159"/>
    </row>
    <row r="47" spans="3:10" ht="18">
      <c r="C47" s="159"/>
      <c r="D47" s="159"/>
      <c r="E47" s="159"/>
      <c r="F47" s="159"/>
      <c r="G47" s="159"/>
      <c r="H47" s="159"/>
      <c r="I47" s="159"/>
      <c r="J47" s="159"/>
    </row>
    <row r="48" spans="3:10" ht="18">
      <c r="C48" s="159"/>
      <c r="D48" s="159"/>
      <c r="E48" s="159"/>
      <c r="F48" s="159"/>
      <c r="G48" s="159"/>
      <c r="H48" s="159"/>
      <c r="I48" s="159"/>
      <c r="J48" s="159"/>
    </row>
    <row r="49" spans="3:10" ht="18">
      <c r="C49" s="159"/>
      <c r="D49" s="159"/>
      <c r="E49" s="159"/>
      <c r="F49" s="159"/>
      <c r="G49" s="159"/>
      <c r="H49" s="159"/>
      <c r="I49" s="159"/>
      <c r="J49" s="159"/>
    </row>
    <row r="50" spans="3:10" ht="18">
      <c r="C50" s="159"/>
      <c r="D50" s="159"/>
      <c r="E50" s="159"/>
      <c r="F50" s="159"/>
      <c r="G50" s="159"/>
      <c r="H50" s="159"/>
      <c r="I50" s="159"/>
      <c r="J50" s="159"/>
    </row>
    <row r="51" spans="3:10" ht="18">
      <c r="C51" s="159"/>
      <c r="D51" s="159"/>
      <c r="E51" s="159"/>
      <c r="F51" s="159"/>
      <c r="G51" s="159"/>
      <c r="H51" s="159"/>
      <c r="I51" s="159"/>
      <c r="J51" s="159"/>
    </row>
    <row r="52" spans="3:10" ht="18">
      <c r="C52" s="159"/>
      <c r="D52" s="159"/>
      <c r="E52" s="159"/>
      <c r="F52" s="159"/>
      <c r="G52" s="159"/>
      <c r="H52" s="159"/>
      <c r="I52" s="159"/>
      <c r="J52" s="159"/>
    </row>
    <row r="53" spans="3:10" ht="18">
      <c r="C53" s="159"/>
      <c r="D53" s="159"/>
      <c r="E53" s="159"/>
      <c r="F53" s="159"/>
      <c r="G53" s="159"/>
      <c r="H53" s="159"/>
      <c r="I53" s="159"/>
      <c r="J53" s="159"/>
    </row>
    <row r="54" spans="3:10" ht="18">
      <c r="C54" s="159"/>
      <c r="D54" s="159"/>
      <c r="E54" s="159"/>
      <c r="F54" s="159"/>
      <c r="G54" s="159"/>
      <c r="H54" s="159"/>
      <c r="I54" s="159"/>
      <c r="J54" s="159"/>
    </row>
    <row r="55" spans="3:10" ht="18">
      <c r="C55" s="159"/>
      <c r="D55" s="159"/>
      <c r="E55" s="159"/>
      <c r="F55" s="159"/>
      <c r="G55" s="159"/>
      <c r="H55" s="159"/>
      <c r="I55" s="159"/>
      <c r="J55" s="159"/>
    </row>
    <row r="56" spans="3:10" ht="18">
      <c r="C56" s="159"/>
      <c r="D56" s="159"/>
      <c r="E56" s="159"/>
      <c r="F56" s="159"/>
      <c r="G56" s="159"/>
      <c r="H56" s="159"/>
      <c r="I56" s="159"/>
      <c r="J56" s="159"/>
    </row>
    <row r="57" spans="3:10" ht="18">
      <c r="C57" s="159"/>
      <c r="D57" s="159"/>
      <c r="E57" s="159"/>
      <c r="F57" s="159"/>
      <c r="G57" s="159"/>
      <c r="H57" s="159"/>
      <c r="I57" s="159"/>
      <c r="J57" s="159"/>
    </row>
    <row r="58" spans="3:10" ht="18">
      <c r="C58" s="159"/>
      <c r="D58" s="159"/>
      <c r="E58" s="159"/>
      <c r="F58" s="159"/>
      <c r="G58" s="159"/>
      <c r="H58" s="159"/>
      <c r="I58" s="159"/>
      <c r="J58" s="159"/>
    </row>
    <row r="59" spans="3:10" ht="18">
      <c r="C59" s="159"/>
      <c r="D59" s="159"/>
      <c r="E59" s="159"/>
      <c r="F59" s="159"/>
      <c r="G59" s="159"/>
      <c r="H59" s="159"/>
      <c r="I59" s="159"/>
      <c r="J59" s="159"/>
    </row>
    <row r="60" spans="3:10" ht="18">
      <c r="C60" s="159"/>
      <c r="D60" s="159"/>
      <c r="E60" s="159"/>
      <c r="F60" s="159"/>
      <c r="G60" s="159"/>
      <c r="H60" s="159"/>
      <c r="I60" s="159"/>
      <c r="J60" s="159"/>
    </row>
    <row r="61" spans="3:10" ht="18">
      <c r="C61" s="159"/>
      <c r="D61" s="159"/>
      <c r="E61" s="159"/>
      <c r="F61" s="159"/>
      <c r="G61" s="159"/>
      <c r="H61" s="159"/>
      <c r="I61" s="159"/>
      <c r="J61" s="159"/>
    </row>
    <row r="62" spans="3:10" ht="18">
      <c r="C62" s="159"/>
      <c r="D62" s="159"/>
      <c r="E62" s="159"/>
      <c r="F62" s="159"/>
      <c r="G62" s="159"/>
      <c r="H62" s="159"/>
      <c r="I62" s="159"/>
      <c r="J62" s="159"/>
    </row>
    <row r="63" spans="3:10" ht="18">
      <c r="C63" s="159"/>
      <c r="D63" s="159"/>
      <c r="E63" s="159"/>
      <c r="F63" s="159"/>
      <c r="G63" s="159"/>
      <c r="H63" s="159"/>
      <c r="I63" s="159"/>
      <c r="J63" s="159"/>
    </row>
    <row r="64" spans="3:10" ht="18">
      <c r="C64" s="159"/>
      <c r="D64" s="159"/>
      <c r="E64" s="159"/>
      <c r="F64" s="159"/>
      <c r="G64" s="159"/>
      <c r="H64" s="159"/>
      <c r="I64" s="159"/>
      <c r="J64" s="159"/>
    </row>
    <row r="65" spans="3:10" ht="18">
      <c r="C65" s="159"/>
      <c r="D65" s="159"/>
      <c r="E65" s="159"/>
      <c r="F65" s="159"/>
      <c r="G65" s="159"/>
      <c r="H65" s="159"/>
      <c r="I65" s="159"/>
      <c r="J65" s="159"/>
    </row>
    <row r="66" spans="3:10" ht="18">
      <c r="C66" s="159"/>
      <c r="D66" s="159"/>
      <c r="E66" s="159"/>
      <c r="F66" s="159"/>
      <c r="G66" s="159"/>
      <c r="H66" s="159"/>
      <c r="I66" s="159"/>
      <c r="J66" s="159"/>
    </row>
    <row r="67" spans="3:10" ht="18">
      <c r="C67" s="159"/>
      <c r="D67" s="159"/>
      <c r="E67" s="159"/>
      <c r="F67" s="159"/>
      <c r="G67" s="159"/>
      <c r="H67" s="159"/>
      <c r="I67" s="159"/>
      <c r="J67" s="159"/>
    </row>
    <row r="68" spans="3:10" ht="18">
      <c r="C68" s="159"/>
      <c r="D68" s="159"/>
      <c r="E68" s="159"/>
      <c r="F68" s="159"/>
      <c r="G68" s="159"/>
      <c r="H68" s="159"/>
      <c r="I68" s="159"/>
      <c r="J68" s="159"/>
    </row>
    <row r="69" spans="3:10" ht="18">
      <c r="C69" s="159"/>
      <c r="D69" s="159"/>
      <c r="E69" s="159"/>
      <c r="F69" s="159"/>
      <c r="G69" s="159"/>
      <c r="H69" s="159"/>
      <c r="I69" s="159"/>
      <c r="J69" s="159"/>
    </row>
    <row r="70" spans="3:10" ht="18">
      <c r="C70" s="159"/>
      <c r="D70" s="159"/>
      <c r="E70" s="159"/>
      <c r="F70" s="159"/>
      <c r="G70" s="159"/>
      <c r="H70" s="159"/>
      <c r="I70" s="159"/>
      <c r="J70" s="159"/>
    </row>
    <row r="71" spans="3:10" ht="18">
      <c r="C71" s="159"/>
      <c r="D71" s="159"/>
      <c r="E71" s="159"/>
      <c r="F71" s="159"/>
      <c r="G71" s="159"/>
      <c r="H71" s="159"/>
      <c r="I71" s="159"/>
      <c r="J71" s="159"/>
    </row>
    <row r="72" spans="3:10" ht="18">
      <c r="C72" s="159"/>
      <c r="D72" s="159"/>
      <c r="E72" s="159"/>
      <c r="F72" s="159"/>
      <c r="G72" s="159"/>
      <c r="H72" s="159"/>
      <c r="I72" s="159"/>
      <c r="J72" s="159"/>
    </row>
    <row r="73" spans="3:10" ht="18">
      <c r="C73" s="159"/>
      <c r="D73" s="159"/>
      <c r="E73" s="159"/>
      <c r="F73" s="159"/>
      <c r="G73" s="159"/>
      <c r="H73" s="159"/>
      <c r="I73" s="159"/>
      <c r="J73" s="159"/>
    </row>
    <row r="74" spans="3:10" ht="18">
      <c r="C74" s="159"/>
      <c r="D74" s="159"/>
      <c r="E74" s="159"/>
      <c r="F74" s="159"/>
      <c r="G74" s="159"/>
      <c r="H74" s="159"/>
      <c r="I74" s="159"/>
      <c r="J74" s="159"/>
    </row>
    <row r="75" spans="3:10" ht="18">
      <c r="C75" s="159"/>
      <c r="D75" s="159"/>
      <c r="E75" s="159"/>
      <c r="F75" s="159"/>
      <c r="G75" s="159"/>
      <c r="H75" s="159"/>
      <c r="I75" s="159"/>
      <c r="J75" s="159"/>
    </row>
    <row r="76" spans="3:10" ht="18">
      <c r="C76" s="159"/>
      <c r="D76" s="159"/>
      <c r="E76" s="159"/>
      <c r="F76" s="159"/>
      <c r="G76" s="159"/>
      <c r="H76" s="159"/>
      <c r="I76" s="159"/>
      <c r="J76" s="159"/>
    </row>
    <row r="77" spans="3:10" ht="18">
      <c r="C77" s="159"/>
      <c r="D77" s="159"/>
      <c r="E77" s="159"/>
      <c r="F77" s="159"/>
      <c r="G77" s="159"/>
      <c r="H77" s="159"/>
      <c r="I77" s="159"/>
      <c r="J77" s="159"/>
    </row>
    <row r="78" spans="3:10" ht="18">
      <c r="C78" s="159"/>
      <c r="D78" s="159"/>
      <c r="E78" s="159"/>
      <c r="F78" s="159"/>
      <c r="G78" s="159"/>
      <c r="H78" s="159"/>
      <c r="I78" s="159"/>
      <c r="J78" s="159"/>
    </row>
    <row r="79" spans="3:10" ht="18">
      <c r="C79" s="159"/>
      <c r="D79" s="159"/>
      <c r="E79" s="159"/>
      <c r="F79" s="159"/>
      <c r="G79" s="159"/>
      <c r="H79" s="159"/>
      <c r="I79" s="159"/>
      <c r="J79" s="159"/>
    </row>
    <row r="80" spans="3:10" ht="18">
      <c r="C80" s="159"/>
      <c r="D80" s="159"/>
      <c r="E80" s="159"/>
      <c r="F80" s="159"/>
      <c r="G80" s="159"/>
      <c r="H80" s="159"/>
      <c r="I80" s="159"/>
      <c r="J80" s="159"/>
    </row>
    <row r="81" spans="3:10" ht="18">
      <c r="C81" s="159"/>
      <c r="D81" s="159"/>
      <c r="E81" s="159"/>
      <c r="F81" s="159"/>
      <c r="G81" s="159"/>
      <c r="H81" s="159"/>
      <c r="I81" s="159"/>
      <c r="J81" s="159"/>
    </row>
    <row r="82" spans="3:10" ht="18">
      <c r="C82" s="159"/>
      <c r="D82" s="159"/>
      <c r="E82" s="159"/>
      <c r="F82" s="159"/>
      <c r="G82" s="159"/>
      <c r="H82" s="159"/>
      <c r="I82" s="159"/>
      <c r="J82" s="159"/>
    </row>
    <row r="83" spans="3:10" ht="18">
      <c r="C83" s="159"/>
      <c r="D83" s="159"/>
      <c r="E83" s="159"/>
      <c r="F83" s="159"/>
      <c r="G83" s="159"/>
      <c r="H83" s="159"/>
      <c r="I83" s="159"/>
      <c r="J83" s="159"/>
    </row>
    <row r="84" spans="3:10" ht="18">
      <c r="C84" s="159"/>
      <c r="D84" s="159"/>
      <c r="E84" s="159"/>
      <c r="F84" s="159"/>
      <c r="G84" s="159"/>
      <c r="H84" s="159"/>
      <c r="I84" s="159"/>
      <c r="J84" s="159"/>
    </row>
    <row r="85" spans="3:10" ht="18">
      <c r="C85" s="159"/>
      <c r="D85" s="159"/>
      <c r="E85" s="159"/>
      <c r="F85" s="159"/>
      <c r="G85" s="159"/>
      <c r="H85" s="159"/>
      <c r="I85" s="159"/>
      <c r="J85" s="159"/>
    </row>
    <row r="86" spans="3:10" ht="18">
      <c r="C86" s="159"/>
      <c r="D86" s="159"/>
      <c r="E86" s="159"/>
      <c r="F86" s="159"/>
      <c r="G86" s="159"/>
      <c r="H86" s="159"/>
      <c r="I86" s="159"/>
      <c r="J86" s="159"/>
    </row>
    <row r="87" ht="18">
      <c r="J87" s="159"/>
    </row>
  </sheetData>
  <sheetProtection/>
  <mergeCells count="6">
    <mergeCell ref="B1:I1"/>
    <mergeCell ref="H5:I5"/>
    <mergeCell ref="B2:I2"/>
    <mergeCell ref="B3:I3"/>
    <mergeCell ref="D5:E5"/>
    <mergeCell ref="F5:G5"/>
  </mergeCells>
  <printOptions/>
  <pageMargins left="0.62" right="0.2362204724409449" top="0.5118110236220472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2018-06-06T21:35:15Z</cp:lastPrinted>
  <dcterms:created xsi:type="dcterms:W3CDTF">2006-09-28T05:33:49Z</dcterms:created>
  <dcterms:modified xsi:type="dcterms:W3CDTF">2018-06-06T21:35:39Z</dcterms:modified>
  <cp:category/>
  <cp:version/>
  <cp:contentType/>
  <cp:contentStatus/>
</cp:coreProperties>
</file>