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320" windowHeight="7248" activeTab="3"/>
  </bookViews>
  <sheets>
    <sheet name="Командний протокол" sheetId="11" r:id="rId1"/>
    <sheet name="Протокол змагань" sheetId="12" r:id="rId2"/>
    <sheet name="Сітка змагань" sheetId="10" r:id="rId3"/>
    <sheet name="список учасників" sheetId="2" r:id="rId4"/>
  </sheets>
  <definedNames>
    <definedName name="valuevx">42.314159</definedName>
    <definedName name="_xlnm.Print_Area" localSheetId="2">'Сітка змагань'!$A$1:$S$41</definedName>
  </definedNames>
  <calcPr calcId="144525"/>
</workbook>
</file>

<file path=xl/calcChain.xml><?xml version="1.0" encoding="utf-8"?>
<calcChain xmlns="http://schemas.openxmlformats.org/spreadsheetml/2006/main">
  <c r="C30" i="10" l="1"/>
  <c r="C32" i="10"/>
  <c r="F9" i="10" l="1"/>
  <c r="M31" i="10" l="1"/>
  <c r="M26" i="10"/>
  <c r="M16" i="10"/>
  <c r="M10" i="10"/>
  <c r="O12" i="10"/>
  <c r="O19" i="10"/>
  <c r="O35" i="10"/>
  <c r="O28" i="10"/>
  <c r="Q37" i="10"/>
  <c r="Q33" i="10"/>
  <c r="Q30" i="10"/>
  <c r="Q26" i="10"/>
  <c r="Q21" i="10"/>
  <c r="Q17" i="10"/>
  <c r="Q14" i="10"/>
  <c r="Q10" i="10"/>
  <c r="S35" i="10"/>
  <c r="S32" i="10"/>
  <c r="S28" i="10"/>
  <c r="S25" i="10"/>
  <c r="S19" i="10"/>
  <c r="S16" i="10"/>
  <c r="S12" i="10"/>
  <c r="S9" i="10"/>
  <c r="K20" i="10"/>
  <c r="K24" i="10"/>
  <c r="K29" i="10"/>
  <c r="H20" i="10"/>
  <c r="H24" i="10"/>
  <c r="H29" i="10"/>
  <c r="K14" i="10"/>
  <c r="H14" i="10"/>
  <c r="F34" i="10"/>
  <c r="F26" i="10"/>
  <c r="F18" i="10"/>
  <c r="F10" i="10"/>
  <c r="D8" i="10"/>
  <c r="D12" i="10"/>
  <c r="D16" i="10"/>
  <c r="D20" i="10"/>
  <c r="D24" i="10"/>
  <c r="D28" i="10"/>
  <c r="D32" i="10"/>
  <c r="D36" i="10"/>
  <c r="B7" i="10"/>
  <c r="B11" i="10" s="1"/>
  <c r="B15" i="10" s="1"/>
  <c r="B19" i="10" s="1"/>
  <c r="B23" i="10" s="1"/>
  <c r="B27" i="10" s="1"/>
  <c r="B31" i="10" s="1"/>
  <c r="B35" i="10" s="1"/>
  <c r="D9" i="10" s="1"/>
  <c r="D17" i="10" s="1"/>
  <c r="D25" i="10" s="1"/>
  <c r="D33" i="10" s="1"/>
  <c r="S10" i="10" s="1"/>
  <c r="S17" i="10" s="1"/>
  <c r="S26" i="10" s="1"/>
  <c r="S33" i="10" s="1"/>
  <c r="Q11" i="10" s="1"/>
  <c r="Q18" i="10" s="1"/>
  <c r="Q27" i="10" s="1"/>
  <c r="Q34" i="10" s="1"/>
  <c r="F13" i="10" s="1"/>
  <c r="F29" i="10" s="1"/>
  <c r="O14" i="10" s="1"/>
  <c r="O30" i="10" s="1"/>
  <c r="M12" i="10" s="1"/>
  <c r="M28" i="10" s="1"/>
  <c r="I12" i="10" s="1"/>
  <c r="I27" i="10" s="1"/>
  <c r="K21" i="10" s="1"/>
  <c r="H21" i="10" s="1"/>
  <c r="P36" i="10"/>
  <c r="P32" i="10"/>
  <c r="I23" i="10"/>
  <c r="I19" i="10"/>
  <c r="F33" i="10"/>
  <c r="H23" i="10"/>
  <c r="H19" i="10"/>
  <c r="J23" i="10"/>
  <c r="J19" i="10"/>
  <c r="K23" i="10"/>
  <c r="K19" i="10"/>
  <c r="J28" i="10"/>
  <c r="I28" i="10"/>
  <c r="K28" i="10"/>
  <c r="H28" i="10"/>
  <c r="J13" i="10"/>
  <c r="I13" i="10"/>
  <c r="K13" i="10"/>
  <c r="H13" i="10"/>
  <c r="L30" i="10"/>
  <c r="L25" i="10"/>
  <c r="M30" i="10"/>
  <c r="M25" i="10"/>
  <c r="L15" i="10"/>
  <c r="L9" i="10"/>
  <c r="M15" i="10"/>
  <c r="M9" i="10"/>
  <c r="N34" i="10"/>
  <c r="N27" i="10"/>
  <c r="O34" i="10"/>
  <c r="O27" i="10"/>
  <c r="N18" i="10"/>
  <c r="N11" i="10"/>
  <c r="O18" i="10"/>
  <c r="O11" i="10"/>
  <c r="G33" i="10"/>
  <c r="G25" i="10"/>
  <c r="F25" i="10"/>
  <c r="G17" i="10"/>
  <c r="G9" i="10"/>
  <c r="F17" i="10"/>
  <c r="Q36" i="10"/>
  <c r="Q32" i="10"/>
  <c r="P29" i="10"/>
  <c r="P25" i="10"/>
  <c r="Q29" i="10"/>
  <c r="Q25" i="10"/>
  <c r="P20" i="10"/>
  <c r="P16" i="10"/>
  <c r="Q20" i="10"/>
  <c r="Q16" i="10"/>
  <c r="P13" i="10"/>
  <c r="P9" i="10"/>
  <c r="Q13" i="10"/>
  <c r="Q9" i="10"/>
  <c r="R34" i="10"/>
  <c r="S34" i="10"/>
  <c r="S31" i="10"/>
  <c r="R31" i="10"/>
  <c r="R27" i="10"/>
  <c r="R24" i="10"/>
  <c r="S27" i="10"/>
  <c r="S24" i="10"/>
  <c r="R18" i="10"/>
  <c r="R15" i="10"/>
  <c r="S18" i="10"/>
  <c r="S15" i="10"/>
  <c r="R11" i="10"/>
  <c r="R8" i="10"/>
  <c r="S11" i="10"/>
  <c r="S8" i="10"/>
  <c r="E35" i="10"/>
  <c r="D35" i="10"/>
  <c r="E31" i="10"/>
  <c r="D31" i="10"/>
  <c r="E27" i="10"/>
  <c r="E23" i="10"/>
  <c r="D27" i="10"/>
  <c r="D23" i="10"/>
  <c r="E19" i="10"/>
  <c r="E15" i="10"/>
  <c r="D15" i="10"/>
  <c r="E11" i="10"/>
  <c r="E7" i="10"/>
  <c r="D19" i="10"/>
  <c r="D11" i="10"/>
  <c r="D7" i="10"/>
  <c r="C36" i="10"/>
  <c r="C34" i="10"/>
  <c r="B36" i="10"/>
  <c r="B34" i="10"/>
  <c r="B32" i="10"/>
  <c r="B30" i="10"/>
  <c r="C28" i="10"/>
  <c r="C26" i="10"/>
  <c r="B28" i="10"/>
  <c r="B26" i="10"/>
  <c r="C24" i="10"/>
  <c r="C22" i="10"/>
  <c r="B24" i="10"/>
  <c r="B22" i="10"/>
  <c r="C20" i="10"/>
  <c r="C18" i="10"/>
  <c r="B20" i="10"/>
  <c r="B18" i="10"/>
  <c r="C16" i="10"/>
  <c r="C14" i="10"/>
  <c r="B16" i="10"/>
  <c r="B14" i="10"/>
  <c r="C12" i="10"/>
  <c r="C10" i="10"/>
  <c r="C8" i="10"/>
  <c r="B8" i="10"/>
  <c r="B6" i="10"/>
  <c r="C6" i="10"/>
  <c r="B12" i="10"/>
  <c r="B10" i="10"/>
  <c r="A36" i="10"/>
  <c r="A34" i="10"/>
  <c r="A24" i="10"/>
  <c r="A22" i="10"/>
  <c r="A10" i="10"/>
  <c r="A8" i="10"/>
  <c r="A6" i="10"/>
  <c r="A32" i="10"/>
  <c r="A30" i="10"/>
  <c r="A28" i="10"/>
  <c r="A26" i="10"/>
  <c r="A20" i="10"/>
  <c r="A18" i="10"/>
  <c r="A16" i="10"/>
  <c r="A14" i="10"/>
  <c r="A12" i="10"/>
</calcChain>
</file>

<file path=xl/sharedStrings.xml><?xml version="1.0" encoding="utf-8"?>
<sst xmlns="http://schemas.openxmlformats.org/spreadsheetml/2006/main" count="1031" uniqueCount="336">
  <si>
    <t>Навчальний корпус №9, ігрова зала</t>
  </si>
  <si>
    <t xml:space="preserve">Протокол командної першості </t>
  </si>
  <si>
    <t>№ 
з/п</t>
  </si>
  <si>
    <t>Команда (ННІ, факультет)</t>
  </si>
  <si>
    <t>Скорочення</t>
  </si>
  <si>
    <t xml:space="preserve">Місце </t>
  </si>
  <si>
    <t>Головний суддя</t>
  </si>
  <si>
    <t>Головний секретар</t>
  </si>
  <si>
    <t>1 тур</t>
  </si>
  <si>
    <t>Сітка змагань</t>
  </si>
  <si>
    <t>2 тур</t>
  </si>
  <si>
    <t>3 тур</t>
  </si>
  <si>
    <t>4 тур</t>
  </si>
  <si>
    <t xml:space="preserve">W-переможець </t>
  </si>
  <si>
    <t xml:space="preserve">L-переможений </t>
  </si>
  <si>
    <t>Розклад та результати ігор</t>
  </si>
  <si>
    <t>№ гри</t>
  </si>
  <si>
    <t>Час</t>
  </si>
  <si>
    <t>Команда 1</t>
  </si>
  <si>
    <t>Команда 2</t>
  </si>
  <si>
    <t>Результат</t>
  </si>
  <si>
    <t>-</t>
  </si>
  <si>
    <t>W1</t>
  </si>
  <si>
    <t>W2</t>
  </si>
  <si>
    <t>W3</t>
  </si>
  <si>
    <t>W4</t>
  </si>
  <si>
    <t>W5</t>
  </si>
  <si>
    <t>W6</t>
  </si>
  <si>
    <t>W7</t>
  </si>
  <si>
    <t>W8</t>
  </si>
  <si>
    <t>L1</t>
  </si>
  <si>
    <t>L2</t>
  </si>
  <si>
    <t>L3</t>
  </si>
  <si>
    <t>L4</t>
  </si>
  <si>
    <t>L5</t>
  </si>
  <si>
    <t>L6</t>
  </si>
  <si>
    <t>L7</t>
  </si>
  <si>
    <t>L8</t>
  </si>
  <si>
    <t>W13</t>
  </si>
  <si>
    <t>L12</t>
  </si>
  <si>
    <t>W14</t>
  </si>
  <si>
    <t>L11</t>
  </si>
  <si>
    <t>W15</t>
  </si>
  <si>
    <t>L10</t>
  </si>
  <si>
    <t>W16</t>
  </si>
  <si>
    <t>L9</t>
  </si>
  <si>
    <t>W9</t>
  </si>
  <si>
    <t>W10</t>
  </si>
  <si>
    <t>W11</t>
  </si>
  <si>
    <t>W12</t>
  </si>
  <si>
    <t>W17</t>
  </si>
  <si>
    <t>W18</t>
  </si>
  <si>
    <t>W19</t>
  </si>
  <si>
    <t>W20</t>
  </si>
  <si>
    <t>L22</t>
  </si>
  <si>
    <t>W23</t>
  </si>
  <si>
    <t>L21</t>
  </si>
  <si>
    <t>W24</t>
  </si>
  <si>
    <t>W21</t>
  </si>
  <si>
    <t>W25</t>
  </si>
  <si>
    <t>W22</t>
  </si>
  <si>
    <t>W26</t>
  </si>
  <si>
    <t>L27</t>
  </si>
  <si>
    <t>L28</t>
  </si>
  <si>
    <t>W27</t>
  </si>
  <si>
    <t>W28</t>
  </si>
  <si>
    <t xml:space="preserve">L - переможений </t>
  </si>
  <si>
    <t>Горвний секретар</t>
  </si>
  <si>
    <t>№
з/п</t>
  </si>
  <si>
    <t>№
ННІ,
ф-ту</t>
  </si>
  <si>
    <t>Вид 
спорту</t>
  </si>
  <si>
    <t>Про-
грама</t>
  </si>
  <si>
    <t>Місце</t>
  </si>
  <si>
    <t>Прізвище, ім`я 
спортсмена</t>
  </si>
  <si>
    <t>Напрямок підготовки</t>
  </si>
  <si>
    <t>Курс</t>
  </si>
  <si>
    <t>Гру-
па</t>
  </si>
  <si>
    <t>Баскетбол (чоловіки)</t>
  </si>
  <si>
    <t xml:space="preserve">Головний суддя </t>
  </si>
  <si>
    <t>Хотенцева О.В.</t>
  </si>
  <si>
    <t>Євтушенко І.М.</t>
  </si>
  <si>
    <t>2017-2018 навчального року</t>
  </si>
  <si>
    <t>Агро.</t>
  </si>
  <si>
    <t>ЕАЕ</t>
  </si>
  <si>
    <t>ЗВ</t>
  </si>
  <si>
    <t>ГП</t>
  </si>
  <si>
    <t>МТ</t>
  </si>
  <si>
    <t>ЛСПГ</t>
  </si>
  <si>
    <t>КД</t>
  </si>
  <si>
    <t>ЗРБЕ</t>
  </si>
  <si>
    <t>АМ</t>
  </si>
  <si>
    <t>ТВБ</t>
  </si>
  <si>
    <t>Юрид.</t>
  </si>
  <si>
    <t>Вет.</t>
  </si>
  <si>
    <t>ХТУЯ</t>
  </si>
  <si>
    <t>Екон.</t>
  </si>
  <si>
    <t>ІТ</t>
  </si>
  <si>
    <t xml:space="preserve"> - </t>
  </si>
  <si>
    <t xml:space="preserve"> (вівт.)</t>
  </si>
  <si>
    <t>Спартакіада студентів НУБіП України</t>
  </si>
  <si>
    <t>Спартакіада студентів НУБіП України 2017 - 2018 навчального року</t>
  </si>
  <si>
    <t>О. Хотенцева</t>
  </si>
  <si>
    <t>І. Євтушенко</t>
  </si>
  <si>
    <t xml:space="preserve"> 20.10.2017 </t>
  </si>
  <si>
    <t>(п`ятн.)</t>
  </si>
  <si>
    <t>Факультет аграрного  менеджменту</t>
  </si>
  <si>
    <t>Факультет конструювання та дизайну</t>
  </si>
  <si>
    <t>Агробіологічний факультет</t>
  </si>
  <si>
    <t xml:space="preserve">ННІ лісового і  садово-паркового  господарства </t>
  </si>
  <si>
    <t>Факультет інформаційних технологій</t>
  </si>
  <si>
    <t>Факультет ветеринарної медицини</t>
  </si>
  <si>
    <t>Факультет  землевпорядкування</t>
  </si>
  <si>
    <t>Механіко-технологічний факультет</t>
  </si>
  <si>
    <t>Факультет харчових технологій та управління якістю продукції АПК</t>
  </si>
  <si>
    <t>ННІ енергетики, автоматики і енергозбереження</t>
  </si>
  <si>
    <t>Гуманітарно-педагогічний факультет</t>
  </si>
  <si>
    <t>Факультет захисту рослин, біотехнологій та екології</t>
  </si>
  <si>
    <t xml:space="preserve">Юридичний факультет </t>
  </si>
  <si>
    <t>Факультет тваринництва та водних біоресурсів</t>
  </si>
  <si>
    <t>Економічний факультет</t>
  </si>
  <si>
    <t>Ковриченко Артем</t>
  </si>
  <si>
    <t>Демченко Олексанр</t>
  </si>
  <si>
    <t>Хомич Богдан</t>
  </si>
  <si>
    <t>Садовий Микола</t>
  </si>
  <si>
    <t>Козачківський Євген</t>
  </si>
  <si>
    <t>Франчук Вадим</t>
  </si>
  <si>
    <t>Лапецький Антон</t>
  </si>
  <si>
    <t>Хатенко Максим</t>
  </si>
  <si>
    <t>Жеведь Максим</t>
  </si>
  <si>
    <t>Коваленко Олександр</t>
  </si>
  <si>
    <t>Шевчук Дмитро</t>
  </si>
  <si>
    <t>Фороща Олег</t>
  </si>
  <si>
    <t>Ковальчук Андрій</t>
  </si>
  <si>
    <t>Шандренко Євгеній</t>
  </si>
  <si>
    <t>Луганський Віталій</t>
  </si>
  <si>
    <t>Тищук Назар</t>
  </si>
  <si>
    <t>Редько Максим</t>
  </si>
  <si>
    <t>Подольський Андрій</t>
  </si>
  <si>
    <t>Лазебний Влад</t>
  </si>
  <si>
    <t>Корчагін Кирило</t>
  </si>
  <si>
    <t>Сиротюк Владислав</t>
  </si>
  <si>
    <t>Пархоменко Роман</t>
  </si>
  <si>
    <t>Малий Андрій</t>
  </si>
  <si>
    <t>Мельник Олександр</t>
  </si>
  <si>
    <t>Стецюк Дмитро</t>
  </si>
  <si>
    <t>Ляхович Олександр</t>
  </si>
  <si>
    <t>Іщук Роман</t>
  </si>
  <si>
    <t>Лисяк Максим</t>
  </si>
  <si>
    <t>Дерев`янко Олександр</t>
  </si>
  <si>
    <t>Старушик Олександр</t>
  </si>
  <si>
    <t>Бученко Роман</t>
  </si>
  <si>
    <t>Дука Олександр</t>
  </si>
  <si>
    <t>Дмитренко Валентин</t>
  </si>
  <si>
    <t>Лук`ященко Вадим</t>
  </si>
  <si>
    <t>П`ятенда Михайло</t>
  </si>
  <si>
    <t>Беззубий Сергій</t>
  </si>
  <si>
    <t>Соляніков Євген</t>
  </si>
  <si>
    <t>Луценко Роман</t>
  </si>
  <si>
    <t>Подрез Данило</t>
  </si>
  <si>
    <t>Прохоренко Олег</t>
  </si>
  <si>
    <t>Громовий Антон</t>
  </si>
  <si>
    <t>Макаревик Артем</t>
  </si>
  <si>
    <t>Борщ Владислав</t>
  </si>
  <si>
    <t>Круглов Валентин</t>
  </si>
  <si>
    <t>Клевака Максим</t>
  </si>
  <si>
    <t>Северин Анатолій</t>
  </si>
  <si>
    <t>Макаров Олександр</t>
  </si>
  <si>
    <t>Онищук Олександр</t>
  </si>
  <si>
    <t>Постіл Дмитро</t>
  </si>
  <si>
    <t>Ілляшенко Олександр</t>
  </si>
  <si>
    <t>Рознатовський Володимир</t>
  </si>
  <si>
    <t>Блащук Роман</t>
  </si>
  <si>
    <t>Гребенчук Андрій</t>
  </si>
  <si>
    <t>Турченко Андрій</t>
  </si>
  <si>
    <t>Лісовський Дмитро</t>
  </si>
  <si>
    <t>Кім Денис</t>
  </si>
  <si>
    <t>Кузьменко Ярослав</t>
  </si>
  <si>
    <t>Лобчук Роман</t>
  </si>
  <si>
    <t>Мельник Іван</t>
  </si>
  <si>
    <t>Дорошенко Руслан</t>
  </si>
  <si>
    <t>Степанченко Анатолій</t>
  </si>
  <si>
    <t>Гуменюк Іван</t>
  </si>
  <si>
    <t>Іванов Володимир</t>
  </si>
  <si>
    <t>Мазур Богдан</t>
  </si>
  <si>
    <t>Денисенко Руслан</t>
  </si>
  <si>
    <t>Маринчак Артур</t>
  </si>
  <si>
    <t>Шикерук Василь</t>
  </si>
  <si>
    <t>Юхно Іван</t>
  </si>
  <si>
    <t>Олексійчук Анатолій</t>
  </si>
  <si>
    <t>Дєманов Олександр</t>
  </si>
  <si>
    <t>Шматок Іван</t>
  </si>
  <si>
    <t>Тоні Юрій</t>
  </si>
  <si>
    <t>Дмитренко Ярослав</t>
  </si>
  <si>
    <t>Литвиненко Антон</t>
  </si>
  <si>
    <t>Шпичак Владислав</t>
  </si>
  <si>
    <t>Сирота Денис</t>
  </si>
  <si>
    <t>Герасимюк Андрій</t>
  </si>
  <si>
    <t>Шуменко Роман</t>
  </si>
  <si>
    <t>Ларін Вадим</t>
  </si>
  <si>
    <t>Сліпуха Іван</t>
  </si>
  <si>
    <t>Рубець Денис</t>
  </si>
  <si>
    <t>Тур Віталій</t>
  </si>
  <si>
    <t>Степанишин Роман</t>
  </si>
  <si>
    <t>Марчук Артур</t>
  </si>
  <si>
    <t>Хливнюк Микола</t>
  </si>
  <si>
    <t>Лись Олег</t>
  </si>
  <si>
    <t>Дубовецький Андрій</t>
  </si>
  <si>
    <t>Береговий Іван</t>
  </si>
  <si>
    <t>Сутковий Олег</t>
  </si>
  <si>
    <t>Веліченко Андрій</t>
  </si>
  <si>
    <t>Гармаш Олександр</t>
  </si>
  <si>
    <t>Криливик Даніїл</t>
  </si>
  <si>
    <t>Бойко Євгеній</t>
  </si>
  <si>
    <t>Поляков Ілля</t>
  </si>
  <si>
    <t>Пальчик Влад</t>
  </si>
  <si>
    <t>Каадзе Георгій</t>
  </si>
  <si>
    <t>Мощенко Євгеній</t>
  </si>
  <si>
    <t>Шевчук Василій</t>
  </si>
  <si>
    <t>Трубчопіль Кирил</t>
  </si>
  <si>
    <t>Красюк Богдан</t>
  </si>
  <si>
    <t>Прохимчук Андрій</t>
  </si>
  <si>
    <t>Аксьон Андрій</t>
  </si>
  <si>
    <t>Ярьомін Одексій</t>
  </si>
  <si>
    <t>Бугаєвський Ігор</t>
  </si>
  <si>
    <t>Жуматій Стас</t>
  </si>
  <si>
    <t>Коренєв Данило</t>
  </si>
  <si>
    <t>Лугинець Володимир</t>
  </si>
  <si>
    <t>Луговий Владислав</t>
  </si>
  <si>
    <t>Саваков Савелій</t>
  </si>
  <si>
    <t>Боднажевський Віталій</t>
  </si>
  <si>
    <t>Хохлов Максим</t>
  </si>
  <si>
    <t>Нестеренко Максим</t>
  </si>
  <si>
    <t>Каракоша Богдан</t>
  </si>
  <si>
    <t>Тан Сяосун</t>
  </si>
  <si>
    <t>Ковальчук Назар</t>
  </si>
  <si>
    <t>Пархоменко Андрій</t>
  </si>
  <si>
    <t>ЛГ</t>
  </si>
  <si>
    <t>Юр.</t>
  </si>
  <si>
    <t>1М</t>
  </si>
  <si>
    <t>2М</t>
  </si>
  <si>
    <t>Агро</t>
  </si>
  <si>
    <t>М2</t>
  </si>
  <si>
    <t>СК2</t>
  </si>
  <si>
    <t>М1</t>
  </si>
  <si>
    <t>Мен</t>
  </si>
  <si>
    <t>ТВППТ</t>
  </si>
  <si>
    <t>ВБР</t>
  </si>
  <si>
    <t>ЕП</t>
  </si>
  <si>
    <t>Облік</t>
  </si>
  <si>
    <t>ОіО</t>
  </si>
  <si>
    <t>АІ</t>
  </si>
  <si>
    <t>ТТ</t>
  </si>
  <si>
    <t>1м</t>
  </si>
  <si>
    <t>БТ</t>
  </si>
  <si>
    <t>ЗР</t>
  </si>
  <si>
    <t>Еко</t>
  </si>
  <si>
    <t>Маш</t>
  </si>
  <si>
    <t>БЦІ</t>
  </si>
  <si>
    <t>ГМАШ</t>
  </si>
  <si>
    <t>Буд</t>
  </si>
  <si>
    <t>Ек</t>
  </si>
  <si>
    <t>Факультет, ННІ</t>
  </si>
  <si>
    <t>ЕЕТС</t>
  </si>
  <si>
    <t>ЕЕЕ</t>
  </si>
  <si>
    <t>АКіТ</t>
  </si>
  <si>
    <t>1б</t>
  </si>
  <si>
    <t>2 ст</t>
  </si>
  <si>
    <t>Вет</t>
  </si>
  <si>
    <t xml:space="preserve">ЕАЕ </t>
  </si>
  <si>
    <t xml:space="preserve">Екон. </t>
  </si>
  <si>
    <t xml:space="preserve"> МТ </t>
  </si>
  <si>
    <t xml:space="preserve">ТВБ </t>
  </si>
  <si>
    <t xml:space="preserve">АМ </t>
  </si>
  <si>
    <t xml:space="preserve">ЛСПГ </t>
  </si>
  <si>
    <t xml:space="preserve">Агро. </t>
  </si>
  <si>
    <t xml:space="preserve">ЗВ </t>
  </si>
  <si>
    <t xml:space="preserve">КД </t>
  </si>
  <si>
    <t xml:space="preserve">Юрид. </t>
  </si>
  <si>
    <t xml:space="preserve">ІТ </t>
  </si>
  <si>
    <t xml:space="preserve">МТ </t>
  </si>
  <si>
    <t xml:space="preserve">(пон.) </t>
  </si>
  <si>
    <t xml:space="preserve">14.30 </t>
  </si>
  <si>
    <t>15.00</t>
  </si>
  <si>
    <t>15.30</t>
  </si>
  <si>
    <t>16.00</t>
  </si>
  <si>
    <t>16.30</t>
  </si>
  <si>
    <t>17.00</t>
  </si>
  <si>
    <t>(вівт.)</t>
  </si>
  <si>
    <t>14.30</t>
  </si>
  <si>
    <t>Марченко Олександр</t>
  </si>
  <si>
    <t>СР</t>
  </si>
  <si>
    <t>Роман Артем</t>
  </si>
  <si>
    <t>Залізний Володимир</t>
  </si>
  <si>
    <t>Білик Денис</t>
  </si>
  <si>
    <t>Відров Максим</t>
  </si>
  <si>
    <t>Філ.</t>
  </si>
  <si>
    <t>Клименко Євгеній</t>
  </si>
  <si>
    <t>Батенко Богдан</t>
  </si>
  <si>
    <t>Довбиш Максим</t>
  </si>
  <si>
    <t xml:space="preserve">Кіріченко Сергій </t>
  </si>
  <si>
    <t>Засядько Павло</t>
  </si>
  <si>
    <t xml:space="preserve">Басов Гліб </t>
  </si>
  <si>
    <t>Волохов Олександр</t>
  </si>
  <si>
    <t>Єгоров Єгор</t>
  </si>
  <si>
    <t>Згоннік Богдан</t>
  </si>
  <si>
    <t>Козловець Павло</t>
  </si>
  <si>
    <t>Гожий Павло</t>
  </si>
  <si>
    <t>Прокопович Олександр</t>
  </si>
  <si>
    <t>Фінал 1-2 м</t>
  </si>
  <si>
    <t>17-24.10.2017 р.</t>
  </si>
  <si>
    <t>17-24.10.2017 р</t>
  </si>
  <si>
    <t>баск.</t>
  </si>
  <si>
    <t>чол.</t>
  </si>
  <si>
    <t>Список учасників змагань</t>
  </si>
  <si>
    <t>Гра за 3-4 місце</t>
  </si>
  <si>
    <t xml:space="preserve"> 7-8 </t>
  </si>
  <si>
    <t xml:space="preserve"> 5-6 </t>
  </si>
  <si>
    <t xml:space="preserve">  - </t>
  </si>
  <si>
    <t xml:space="preserve"> 12-14 </t>
  </si>
  <si>
    <t xml:space="preserve"> 9-11 </t>
  </si>
  <si>
    <t>н/я</t>
  </si>
  <si>
    <t xml:space="preserve"> + </t>
  </si>
  <si>
    <t xml:space="preserve"> н/я </t>
  </si>
  <si>
    <t xml:space="preserve">н/я </t>
  </si>
  <si>
    <t xml:space="preserve"> 9-11 місця</t>
  </si>
  <si>
    <t xml:space="preserve"> 7-8 місця</t>
  </si>
  <si>
    <t xml:space="preserve">  5-6 місця</t>
  </si>
  <si>
    <t>1 місце</t>
  </si>
  <si>
    <t>2 місце</t>
  </si>
  <si>
    <t>4 місце</t>
  </si>
  <si>
    <t>3 місце</t>
  </si>
  <si>
    <t xml:space="preserve"> 12-14 місця</t>
  </si>
  <si>
    <t xml:space="preserve"> 5-6</t>
  </si>
  <si>
    <t xml:space="preserve"> 7-8</t>
  </si>
  <si>
    <t xml:space="preserve"> 9-11</t>
  </si>
  <si>
    <t xml:space="preserve"> 12-14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</si>
</sst>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(* #,##0.00_);_(* \(#,##0.00\);_(* &quot;-&quot;??_);_(@_)"/>
    <numFmt numFmtId="166" formatCode="dd/mm/yy;@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1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8"/>
      <name val="Arial"/>
      <family val="2"/>
      <charset val="204"/>
    </font>
    <font>
      <b/>
      <sz val="2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56"/>
      <name val="Arial"/>
      <family val="2"/>
      <charset val="204"/>
    </font>
    <font>
      <sz val="16"/>
      <color indexed="9"/>
      <name val="Arial"/>
      <family val="2"/>
      <charset val="204"/>
    </font>
    <font>
      <b/>
      <sz val="24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name val="Arial"/>
      <family val="2"/>
      <charset val="204"/>
    </font>
    <font>
      <sz val="20"/>
      <name val="Arial"/>
      <family val="2"/>
      <charset val="204"/>
    </font>
    <font>
      <sz val="20"/>
      <color indexed="8"/>
      <name val="Arial"/>
      <family val="2"/>
      <charset val="204"/>
    </font>
    <font>
      <sz val="20"/>
      <color indexed="9"/>
      <name val="Arial"/>
      <family val="2"/>
      <charset val="204"/>
    </font>
    <font>
      <b/>
      <sz val="20"/>
      <color indexed="8"/>
      <name val="Arial"/>
      <family val="2"/>
      <charset val="204"/>
    </font>
    <font>
      <b/>
      <sz val="20"/>
      <name val="Arial"/>
      <family val="2"/>
      <charset val="204"/>
    </font>
    <font>
      <b/>
      <sz val="18"/>
      <color indexed="56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9"/>
      <name val="Arial"/>
      <family val="2"/>
      <charset val="204"/>
    </font>
    <font>
      <b/>
      <sz val="14"/>
      <color theme="0" tint="-0.499984740745262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indexed="8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55"/>
      <name val="Arial"/>
      <family val="2"/>
      <charset val="204"/>
    </font>
    <font>
      <sz val="16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sz val="2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165" fontId="3" fillId="0" borderId="0" applyFont="0" applyFill="0" applyBorder="0" applyAlignment="0" applyProtection="0"/>
  </cellStyleXfs>
  <cellXfs count="287">
    <xf numFmtId="0" fontId="0" fillId="0" borderId="0" xfId="0"/>
    <xf numFmtId="0" fontId="7" fillId="0" borderId="0" xfId="3" applyFont="1" applyAlignment="1">
      <alignment horizontal="center" vertical="center"/>
    </xf>
    <xf numFmtId="0" fontId="8" fillId="0" borderId="0" xfId="3" applyFont="1"/>
    <xf numFmtId="0" fontId="7" fillId="0" borderId="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8" fillId="0" borderId="0" xfId="3" applyFont="1" applyBorder="1"/>
    <xf numFmtId="0" fontId="7" fillId="0" borderId="0" xfId="3" applyFont="1"/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9" fillId="0" borderId="0" xfId="3" applyFont="1"/>
    <xf numFmtId="0" fontId="8" fillId="0" borderId="0" xfId="3" applyFont="1" applyAlignment="1">
      <alignment horizontal="left"/>
    </xf>
    <xf numFmtId="0" fontId="10" fillId="0" borderId="0" xfId="0" applyFont="1"/>
    <xf numFmtId="0" fontId="11" fillId="0" borderId="3" xfId="3" applyFont="1" applyFill="1" applyBorder="1" applyAlignment="1">
      <alignment horizontal="center" vertical="center"/>
    </xf>
    <xf numFmtId="1" fontId="8" fillId="0" borderId="0" xfId="3" applyNumberFormat="1" applyFont="1" applyBorder="1" applyAlignment="1">
      <alignment horizontal="center" vertical="center"/>
    </xf>
    <xf numFmtId="0" fontId="11" fillId="0" borderId="0" xfId="3" applyFont="1" applyAlignment="1">
      <alignment horizontal="center"/>
    </xf>
    <xf numFmtId="0" fontId="11" fillId="0" borderId="0" xfId="3" applyFont="1"/>
    <xf numFmtId="0" fontId="7" fillId="0" borderId="4" xfId="3" applyFont="1" applyFill="1" applyBorder="1" applyAlignment="1">
      <alignment horizontal="center"/>
    </xf>
    <xf numFmtId="1" fontId="8" fillId="0" borderId="5" xfId="3" applyNumberFormat="1" applyFont="1" applyFill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20" fontId="7" fillId="0" borderId="6" xfId="3" applyNumberFormat="1" applyFont="1" applyFill="1" applyBorder="1" applyAlignment="1">
      <alignment horizontal="center" vertical="center"/>
    </xf>
    <xf numFmtId="20" fontId="7" fillId="0" borderId="3" xfId="3" applyNumberFormat="1" applyFont="1" applyFill="1" applyBorder="1" applyAlignment="1">
      <alignment horizontal="center" vertical="center"/>
    </xf>
    <xf numFmtId="20" fontId="7" fillId="0" borderId="3" xfId="3" applyNumberFormat="1" applyFont="1" applyBorder="1" applyAlignment="1">
      <alignment horizontal="center" vertical="center"/>
    </xf>
    <xf numFmtId="20" fontId="7" fillId="0" borderId="6" xfId="3" applyNumberFormat="1" applyFont="1" applyBorder="1" applyAlignment="1">
      <alignment horizontal="center" vertical="center"/>
    </xf>
    <xf numFmtId="20" fontId="7" fillId="0" borderId="7" xfId="3" applyNumberFormat="1" applyFont="1" applyBorder="1" applyAlignment="1">
      <alignment horizontal="center" vertical="center"/>
    </xf>
    <xf numFmtId="0" fontId="7" fillId="0" borderId="8" xfId="3" applyFont="1" applyFill="1" applyBorder="1" applyAlignment="1">
      <alignment horizontal="center"/>
    </xf>
    <xf numFmtId="0" fontId="20" fillId="0" borderId="0" xfId="3" applyNumberFormat="1" applyFont="1" applyAlignment="1">
      <alignment horizontal="center"/>
    </xf>
    <xf numFmtId="0" fontId="21" fillId="0" borderId="0" xfId="3" applyFont="1" applyAlignment="1">
      <alignment horizontal="center" vertical="center"/>
    </xf>
    <xf numFmtId="0" fontId="21" fillId="0" borderId="0" xfId="3" applyFont="1"/>
    <xf numFmtId="0" fontId="5" fillId="2" borderId="0" xfId="3" applyFont="1" applyFill="1" applyAlignment="1">
      <alignment horizontal="left"/>
    </xf>
    <xf numFmtId="0" fontId="4" fillId="2" borderId="0" xfId="3" applyFont="1" applyFill="1" applyAlignment="1">
      <alignment horizontal="center" vertical="center"/>
    </xf>
    <xf numFmtId="0" fontId="19" fillId="2" borderId="0" xfId="3" applyNumberFormat="1" applyFont="1" applyFill="1" applyAlignment="1">
      <alignment horizontal="center"/>
    </xf>
    <xf numFmtId="0" fontId="6" fillId="2" borderId="0" xfId="3" applyFont="1" applyFill="1" applyAlignment="1">
      <alignment horizontal="center" vertical="center"/>
    </xf>
    <xf numFmtId="0" fontId="21" fillId="2" borderId="0" xfId="3" applyFont="1" applyFill="1" applyAlignment="1">
      <alignment horizontal="center" vertical="center"/>
    </xf>
    <xf numFmtId="0" fontId="12" fillId="2" borderId="0" xfId="3" applyFont="1" applyFill="1" applyAlignment="1">
      <alignment horizontal="right" vertical="center"/>
    </xf>
    <xf numFmtId="0" fontId="24" fillId="2" borderId="0" xfId="3" applyFont="1" applyFill="1" applyAlignment="1">
      <alignment horizontal="center" vertical="center"/>
    </xf>
    <xf numFmtId="0" fontId="14" fillId="2" borderId="0" xfId="3" applyFont="1" applyFill="1" applyAlignment="1">
      <alignment horizontal="right" vertical="center"/>
    </xf>
    <xf numFmtId="0" fontId="12" fillId="2" borderId="0" xfId="3" applyFont="1" applyFill="1"/>
    <xf numFmtId="0" fontId="12" fillId="2" borderId="0" xfId="0" applyFont="1" applyFill="1" applyAlignment="1">
      <alignment horizontal="center" vertical="center"/>
    </xf>
    <xf numFmtId="0" fontId="14" fillId="2" borderId="0" xfId="3" applyFont="1" applyFill="1" applyAlignment="1">
      <alignment horizontal="center"/>
    </xf>
    <xf numFmtId="0" fontId="14" fillId="2" borderId="0" xfId="3" applyFont="1" applyFill="1" applyAlignment="1">
      <alignment horizontal="center" vertical="center"/>
    </xf>
    <xf numFmtId="0" fontId="9" fillId="2" borderId="0" xfId="3" applyFont="1" applyFill="1"/>
    <xf numFmtId="0" fontId="8" fillId="2" borderId="0" xfId="3" applyFont="1" applyFill="1"/>
    <xf numFmtId="0" fontId="18" fillId="2" borderId="0" xfId="0" applyFont="1" applyFill="1" applyAlignment="1">
      <alignment horizontal="center" vertical="center"/>
    </xf>
    <xf numFmtId="0" fontId="6" fillId="2" borderId="0" xfId="3" applyFont="1" applyFill="1"/>
    <xf numFmtId="0" fontId="20" fillId="2" borderId="0" xfId="3" applyNumberFormat="1" applyFont="1" applyFill="1" applyAlignment="1">
      <alignment horizontal="center"/>
    </xf>
    <xf numFmtId="0" fontId="21" fillId="2" borderId="0" xfId="3" applyFont="1" applyFill="1" applyAlignment="1">
      <alignment horizontal="center"/>
    </xf>
    <xf numFmtId="0" fontId="21" fillId="2" borderId="0" xfId="3" applyFont="1" applyFill="1"/>
    <xf numFmtId="0" fontId="7" fillId="2" borderId="0" xfId="3" applyFont="1" applyFill="1"/>
    <xf numFmtId="0" fontId="9" fillId="2" borderId="0" xfId="3" applyFont="1" applyFill="1" applyAlignment="1">
      <alignment horizontal="right" vertical="center"/>
    </xf>
    <xf numFmtId="0" fontId="25" fillId="2" borderId="0" xfId="3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0" xfId="3" applyFont="1" applyFill="1" applyBorder="1"/>
    <xf numFmtId="0" fontId="9" fillId="2" borderId="0" xfId="3" applyFont="1" applyFill="1" applyBorder="1"/>
    <xf numFmtId="0" fontId="4" fillId="2" borderId="10" xfId="3" applyFont="1" applyFill="1" applyBorder="1" applyAlignment="1">
      <alignment horizontal="center" vertical="center"/>
    </xf>
    <xf numFmtId="0" fontId="19" fillId="2" borderId="11" xfId="3" applyNumberFormat="1" applyFont="1" applyFill="1" applyBorder="1" applyAlignment="1">
      <alignment horizontal="center"/>
    </xf>
    <xf numFmtId="0" fontId="5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right" vertical="center"/>
    </xf>
    <xf numFmtId="0" fontId="19" fillId="2" borderId="12" xfId="3" applyNumberFormat="1" applyFont="1" applyFill="1" applyBorder="1" applyAlignment="1">
      <alignment horizontal="center"/>
    </xf>
    <xf numFmtId="0" fontId="4" fillId="2" borderId="13" xfId="3" applyFont="1" applyFill="1" applyBorder="1" applyAlignment="1">
      <alignment horizontal="center" vertical="center"/>
    </xf>
    <xf numFmtId="0" fontId="22" fillId="2" borderId="0" xfId="3" applyFont="1" applyFill="1" applyAlignment="1">
      <alignment horizontal="center"/>
    </xf>
    <xf numFmtId="0" fontId="11" fillId="2" borderId="0" xfId="3" applyFont="1" applyFill="1"/>
    <xf numFmtId="0" fontId="15" fillId="2" borderId="0" xfId="3" applyFont="1" applyFill="1" applyAlignment="1">
      <alignment horizontal="center"/>
    </xf>
    <xf numFmtId="0" fontId="5" fillId="2" borderId="0" xfId="3" applyFont="1" applyFill="1" applyBorder="1" applyAlignment="1">
      <alignment horizontal="center" vertical="center"/>
    </xf>
    <xf numFmtId="0" fontId="15" fillId="2" borderId="0" xfId="3" applyFont="1" applyFill="1" applyBorder="1"/>
    <xf numFmtId="0" fontId="5" fillId="2" borderId="0" xfId="3" applyFont="1" applyFill="1"/>
    <xf numFmtId="1" fontId="19" fillId="2" borderId="14" xfId="3" applyNumberFormat="1" applyFont="1" applyFill="1" applyBorder="1" applyAlignment="1">
      <alignment horizontal="center"/>
    </xf>
    <xf numFmtId="0" fontId="21" fillId="2" borderId="15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19" fillId="2" borderId="16" xfId="3" applyNumberFormat="1" applyFont="1" applyFill="1" applyBorder="1" applyAlignment="1">
      <alignment horizontal="center" vertical="center"/>
    </xf>
    <xf numFmtId="0" fontId="22" fillId="2" borderId="15" xfId="3" applyFont="1" applyFill="1" applyBorder="1" applyAlignment="1">
      <alignment horizontal="center" vertical="center"/>
    </xf>
    <xf numFmtId="0" fontId="19" fillId="2" borderId="11" xfId="3" applyNumberFormat="1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0" fontId="20" fillId="2" borderId="0" xfId="3" applyFont="1" applyFill="1" applyBorder="1"/>
    <xf numFmtId="0" fontId="16" fillId="2" borderId="0" xfId="3" applyFont="1" applyFill="1" applyBorder="1" applyAlignment="1">
      <alignment horizontal="left" vertical="center"/>
    </xf>
    <xf numFmtId="0" fontId="23" fillId="2" borderId="15" xfId="3" applyFont="1" applyFill="1" applyBorder="1" applyAlignment="1">
      <alignment horizontal="center"/>
    </xf>
    <xf numFmtId="0" fontId="15" fillId="2" borderId="15" xfId="3" applyFont="1" applyFill="1" applyBorder="1" applyAlignment="1">
      <alignment horizontal="center"/>
    </xf>
    <xf numFmtId="0" fontId="14" fillId="2" borderId="0" xfId="3" applyFont="1" applyFill="1" applyBorder="1" applyAlignment="1">
      <alignment horizontal="center" vertical="center"/>
    </xf>
    <xf numFmtId="0" fontId="9" fillId="2" borderId="15" xfId="3" applyFont="1" applyFill="1" applyBorder="1"/>
    <xf numFmtId="1" fontId="19" fillId="2" borderId="11" xfId="3" applyNumberFormat="1" applyFont="1" applyFill="1" applyBorder="1" applyAlignment="1">
      <alignment horizontal="center" vertical="center"/>
    </xf>
    <xf numFmtId="2" fontId="4" fillId="2" borderId="10" xfId="3" applyNumberFormat="1" applyFont="1" applyFill="1" applyBorder="1" applyAlignment="1">
      <alignment horizontal="center" vertical="center"/>
    </xf>
    <xf numFmtId="0" fontId="22" fillId="2" borderId="15" xfId="3" applyFont="1" applyFill="1" applyBorder="1" applyAlignment="1">
      <alignment horizontal="center"/>
    </xf>
    <xf numFmtId="0" fontId="4" fillId="2" borderId="19" xfId="3" applyFont="1" applyFill="1" applyBorder="1" applyAlignment="1">
      <alignment horizontal="center" vertical="center"/>
    </xf>
    <xf numFmtId="0" fontId="20" fillId="2" borderId="0" xfId="3" applyFont="1" applyFill="1"/>
    <xf numFmtId="0" fontId="22" fillId="2" borderId="20" xfId="3" applyFont="1" applyFill="1" applyBorder="1" applyAlignment="1">
      <alignment horizontal="center" vertical="center"/>
    </xf>
    <xf numFmtId="0" fontId="16" fillId="2" borderId="15" xfId="3" applyFont="1" applyFill="1" applyBorder="1" applyAlignment="1">
      <alignment horizontal="left" vertical="center"/>
    </xf>
    <xf numFmtId="0" fontId="22" fillId="2" borderId="0" xfId="3" applyFont="1" applyFill="1" applyBorder="1" applyAlignment="1">
      <alignment horizontal="center" vertical="center"/>
    </xf>
    <xf numFmtId="0" fontId="15" fillId="2" borderId="15" xfId="3" applyFont="1" applyFill="1" applyBorder="1"/>
    <xf numFmtId="1" fontId="19" fillId="2" borderId="21" xfId="3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21" fillId="2" borderId="15" xfId="3" applyFont="1" applyFill="1" applyBorder="1"/>
    <xf numFmtId="0" fontId="23" fillId="2" borderId="12" xfId="3" applyFont="1" applyFill="1" applyBorder="1" applyAlignment="1">
      <alignment horizontal="center" vertical="center"/>
    </xf>
    <xf numFmtId="0" fontId="19" fillId="2" borderId="0" xfId="3" applyFont="1" applyFill="1" applyBorder="1" applyAlignment="1">
      <alignment horizontal="center"/>
    </xf>
    <xf numFmtId="0" fontId="12" fillId="2" borderId="0" xfId="3" applyFont="1" applyFill="1" applyAlignment="1">
      <alignment horizontal="center" vertical="center"/>
    </xf>
    <xf numFmtId="1" fontId="19" fillId="2" borderId="22" xfId="3" applyNumberFormat="1" applyFont="1" applyFill="1" applyBorder="1" applyAlignment="1">
      <alignment horizontal="center" vertical="center"/>
    </xf>
    <xf numFmtId="0" fontId="20" fillId="2" borderId="12" xfId="3" applyFont="1" applyFill="1" applyBorder="1"/>
    <xf numFmtId="0" fontId="19" fillId="2" borderId="15" xfId="3" applyFont="1" applyFill="1" applyBorder="1" applyAlignment="1">
      <alignment horizontal="center"/>
    </xf>
    <xf numFmtId="0" fontId="19" fillId="2" borderId="16" xfId="3" applyNumberFormat="1" applyFont="1" applyFill="1" applyBorder="1" applyAlignment="1">
      <alignment horizontal="center"/>
    </xf>
    <xf numFmtId="0" fontId="14" fillId="2" borderId="23" xfId="3" applyFont="1" applyFill="1" applyBorder="1" applyAlignment="1">
      <alignment horizontal="center" vertical="center"/>
    </xf>
    <xf numFmtId="0" fontId="9" fillId="2" borderId="13" xfId="3" applyFont="1" applyFill="1" applyBorder="1"/>
    <xf numFmtId="0" fontId="21" fillId="2" borderId="12" xfId="3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horizontal="center"/>
    </xf>
    <xf numFmtId="0" fontId="4" fillId="2" borderId="24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right" vertical="center"/>
    </xf>
    <xf numFmtId="0" fontId="17" fillId="2" borderId="15" xfId="3" applyFont="1" applyFill="1" applyBorder="1" applyAlignment="1">
      <alignment horizontal="center"/>
    </xf>
    <xf numFmtId="0" fontId="19" fillId="2" borderId="22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right"/>
    </xf>
    <xf numFmtId="1" fontId="15" fillId="2" borderId="0" xfId="3" applyNumberFormat="1" applyFont="1" applyFill="1" applyBorder="1" applyAlignment="1"/>
    <xf numFmtId="0" fontId="7" fillId="2" borderId="0" xfId="3" applyFont="1" applyFill="1" applyAlignment="1">
      <alignment horizontal="center" vertical="center"/>
    </xf>
    <xf numFmtId="0" fontId="22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center"/>
    </xf>
    <xf numFmtId="0" fontId="22" fillId="2" borderId="0" xfId="3" applyFont="1" applyFill="1"/>
    <xf numFmtId="0" fontId="11" fillId="2" borderId="0" xfId="3" applyFont="1" applyFill="1" applyAlignment="1">
      <alignment horizontal="center"/>
    </xf>
    <xf numFmtId="0" fontId="15" fillId="2" borderId="0" xfId="3" applyFont="1" applyFill="1"/>
    <xf numFmtId="0" fontId="11" fillId="2" borderId="0" xfId="3" applyFont="1" applyFill="1" applyAlignment="1">
      <alignment horizontal="center" vertical="center"/>
    </xf>
    <xf numFmtId="0" fontId="15" fillId="2" borderId="25" xfId="3" applyFont="1" applyFill="1" applyBorder="1"/>
    <xf numFmtId="0" fontId="7" fillId="0" borderId="26" xfId="3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right" vertical="center"/>
    </xf>
    <xf numFmtId="0" fontId="8" fillId="0" borderId="31" xfId="3" applyFont="1" applyBorder="1" applyAlignment="1">
      <alignment horizontal="center" vertical="center"/>
    </xf>
    <xf numFmtId="0" fontId="8" fillId="0" borderId="0" xfId="3" applyFont="1" applyAlignment="1">
      <alignment horizontal="left" vertical="center"/>
    </xf>
    <xf numFmtId="49" fontId="8" fillId="0" borderId="0" xfId="3" applyNumberFormat="1" applyFont="1" applyAlignment="1">
      <alignment horizontal="right"/>
    </xf>
    <xf numFmtId="0" fontId="8" fillId="0" borderId="0" xfId="3" applyFont="1" applyAlignment="1">
      <alignment horizontal="center" vertical="center"/>
    </xf>
    <xf numFmtId="49" fontId="8" fillId="0" borderId="0" xfId="3" applyNumberFormat="1" applyFont="1"/>
    <xf numFmtId="0" fontId="28" fillId="0" borderId="0" xfId="0" applyFont="1" applyAlignment="1">
      <alignment horizontal="left" vertical="center"/>
    </xf>
    <xf numFmtId="0" fontId="8" fillId="0" borderId="3" xfId="3" applyFont="1" applyFill="1" applyBorder="1" applyAlignment="1">
      <alignment horizontal="center" vertical="center"/>
    </xf>
    <xf numFmtId="1" fontId="7" fillId="0" borderId="33" xfId="3" applyNumberFormat="1" applyFont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7" fillId="0" borderId="33" xfId="3" applyNumberFormat="1" applyFont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1" fontId="7" fillId="0" borderId="34" xfId="3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0" fontId="32" fillId="2" borderId="0" xfId="3" applyFont="1" applyFill="1" applyAlignment="1">
      <alignment horizontal="center"/>
    </xf>
    <xf numFmtId="0" fontId="32" fillId="2" borderId="12" xfId="3" applyFont="1" applyFill="1" applyBorder="1" applyAlignment="1">
      <alignment horizontal="center"/>
    </xf>
    <xf numFmtId="1" fontId="19" fillId="2" borderId="14" xfId="3" applyNumberFormat="1" applyFont="1" applyFill="1" applyBorder="1" applyAlignment="1">
      <alignment horizontal="center" vertical="center"/>
    </xf>
    <xf numFmtId="1" fontId="19" fillId="2" borderId="22" xfId="3" applyNumberFormat="1" applyFont="1" applyFill="1" applyBorder="1" applyAlignment="1">
      <alignment horizontal="center"/>
    </xf>
    <xf numFmtId="49" fontId="19" fillId="2" borderId="12" xfId="3" applyNumberFormat="1" applyFont="1" applyFill="1" applyBorder="1" applyAlignment="1">
      <alignment horizontal="center"/>
    </xf>
    <xf numFmtId="0" fontId="8" fillId="0" borderId="0" xfId="3" applyFont="1" applyAlignment="1">
      <alignment horizontal="center"/>
    </xf>
    <xf numFmtId="0" fontId="7" fillId="0" borderId="39" xfId="3" applyFont="1" applyFill="1" applyBorder="1" applyAlignment="1">
      <alignment horizontal="center"/>
    </xf>
    <xf numFmtId="20" fontId="7" fillId="0" borderId="27" xfId="3" applyNumberFormat="1" applyFont="1" applyFill="1" applyBorder="1" applyAlignment="1">
      <alignment horizontal="center" vertical="center"/>
    </xf>
    <xf numFmtId="0" fontId="11" fillId="0" borderId="43" xfId="3" applyFont="1" applyFill="1" applyBorder="1" applyAlignment="1">
      <alignment horizontal="center" vertical="center"/>
    </xf>
    <xf numFmtId="1" fontId="8" fillId="0" borderId="44" xfId="3" applyNumberFormat="1" applyFont="1" applyFill="1" applyBorder="1" applyAlignment="1">
      <alignment horizontal="center" vertical="center"/>
    </xf>
    <xf numFmtId="49" fontId="8" fillId="0" borderId="0" xfId="3" applyNumberFormat="1" applyFont="1" applyAlignment="1">
      <alignment horizontal="left"/>
    </xf>
    <xf numFmtId="0" fontId="11" fillId="0" borderId="0" xfId="0" applyFont="1"/>
    <xf numFmtId="0" fontId="8" fillId="0" borderId="0" xfId="3" applyFont="1" applyBorder="1" applyAlignment="1"/>
    <xf numFmtId="1" fontId="8" fillId="0" borderId="37" xfId="3" applyNumberFormat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horizontal="center" vertical="center"/>
    </xf>
    <xf numFmtId="1" fontId="8" fillId="0" borderId="33" xfId="3" applyNumberFormat="1" applyFont="1" applyFill="1" applyBorder="1" applyAlignment="1">
      <alignment horizontal="center" vertical="center"/>
    </xf>
    <xf numFmtId="0" fontId="8" fillId="0" borderId="0" xfId="3" applyFont="1" applyFill="1"/>
    <xf numFmtId="0" fontId="11" fillId="0" borderId="0" xfId="0" applyFont="1" applyFill="1"/>
    <xf numFmtId="0" fontId="11" fillId="0" borderId="36" xfId="3" applyNumberFormat="1" applyFont="1" applyFill="1" applyBorder="1" applyAlignment="1" applyProtection="1">
      <alignment horizontal="center" vertical="center"/>
      <protection locked="0" hidden="1"/>
    </xf>
    <xf numFmtId="0" fontId="11" fillId="0" borderId="32" xfId="3" applyFont="1" applyFill="1" applyBorder="1" applyAlignment="1">
      <alignment horizontal="center" vertical="center"/>
    </xf>
    <xf numFmtId="1" fontId="8" fillId="0" borderId="40" xfId="3" applyNumberFormat="1" applyFont="1" applyFill="1" applyBorder="1" applyAlignment="1">
      <alignment horizontal="center" vertical="center"/>
    </xf>
    <xf numFmtId="0" fontId="11" fillId="0" borderId="41" xfId="3" applyFont="1" applyFill="1" applyBorder="1" applyAlignment="1">
      <alignment horizontal="center" vertical="center"/>
    </xf>
    <xf numFmtId="0" fontId="11" fillId="0" borderId="42" xfId="3" applyFont="1" applyFill="1" applyBorder="1" applyAlignment="1">
      <alignment horizontal="center" vertical="center"/>
    </xf>
    <xf numFmtId="1" fontId="8" fillId="0" borderId="37" xfId="3" applyNumberFormat="1" applyFont="1" applyBorder="1" applyAlignment="1">
      <alignment horizontal="center" vertical="center"/>
    </xf>
    <xf numFmtId="1" fontId="8" fillId="0" borderId="33" xfId="3" applyNumberFormat="1" applyFont="1" applyBorder="1" applyAlignment="1">
      <alignment horizontal="center" vertical="center"/>
    </xf>
    <xf numFmtId="0" fontId="11" fillId="0" borderId="33" xfId="3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14" fontId="27" fillId="0" borderId="0" xfId="3" applyNumberFormat="1" applyFont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7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20" fontId="7" fillId="0" borderId="27" xfId="3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1" fontId="8" fillId="0" borderId="42" xfId="3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3" fillId="0" borderId="0" xfId="0" applyFont="1"/>
    <xf numFmtId="0" fontId="7" fillId="2" borderId="3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left" vertical="center"/>
    </xf>
    <xf numFmtId="0" fontId="8" fillId="0" borderId="0" xfId="3" applyNumberFormat="1" applyFont="1" applyAlignment="1">
      <alignment horizontal="center"/>
    </xf>
    <xf numFmtId="0" fontId="8" fillId="2" borderId="0" xfId="3" applyNumberFormat="1" applyFont="1" applyFill="1" applyAlignment="1">
      <alignment horizontal="center"/>
    </xf>
    <xf numFmtId="0" fontId="8" fillId="2" borderId="0" xfId="3" applyFont="1" applyFill="1" applyAlignment="1">
      <alignment horizontal="center" vertical="center"/>
    </xf>
    <xf numFmtId="0" fontId="8" fillId="2" borderId="0" xfId="3" applyFont="1" applyFill="1" applyAlignment="1">
      <alignment horizontal="left"/>
    </xf>
    <xf numFmtId="0" fontId="15" fillId="2" borderId="0" xfId="3" applyFont="1" applyFill="1" applyAlignment="1">
      <alignment horizontal="center" vertical="center"/>
    </xf>
    <xf numFmtId="0" fontId="19" fillId="2" borderId="0" xfId="3" applyFont="1" applyFill="1" applyAlignment="1">
      <alignment horizontal="center" vertical="center"/>
    </xf>
    <xf numFmtId="0" fontId="28" fillId="0" borderId="6" xfId="0" applyFont="1" applyBorder="1" applyAlignment="1">
      <alignment horizontal="left" vertical="center"/>
    </xf>
    <xf numFmtId="0" fontId="28" fillId="0" borderId="6" xfId="0" applyFont="1" applyBorder="1" applyAlignment="1">
      <alignment horizontal="center"/>
    </xf>
    <xf numFmtId="0" fontId="27" fillId="0" borderId="6" xfId="0" applyFont="1" applyBorder="1" applyAlignment="1">
      <alignment horizontal="left" vertical="center"/>
    </xf>
    <xf numFmtId="0" fontId="28" fillId="0" borderId="6" xfId="0" applyFont="1" applyBorder="1" applyAlignment="1">
      <alignment horizontal="left"/>
    </xf>
    <xf numFmtId="0" fontId="30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14" fontId="28" fillId="0" borderId="0" xfId="0" applyNumberFormat="1" applyFont="1" applyAlignment="1">
      <alignment horizontal="center"/>
    </xf>
    <xf numFmtId="0" fontId="35" fillId="0" borderId="10" xfId="0" applyFont="1" applyBorder="1" applyAlignment="1">
      <alignment horizontal="center"/>
    </xf>
    <xf numFmtId="0" fontId="11" fillId="0" borderId="45" xfId="3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horizontal="center" vertical="center"/>
    </xf>
    <xf numFmtId="14" fontId="28" fillId="0" borderId="0" xfId="0" applyNumberFormat="1" applyFont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28" fillId="0" borderId="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36" fillId="0" borderId="6" xfId="0" applyFont="1" applyBorder="1" applyAlignment="1">
      <alignment horizontal="center" vertical="center"/>
    </xf>
    <xf numFmtId="1" fontId="8" fillId="0" borderId="40" xfId="3" applyNumberFormat="1" applyFont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166" fontId="8" fillId="0" borderId="0" xfId="3" applyNumberFormat="1" applyFont="1" applyBorder="1" applyAlignment="1">
      <alignment horizontal="center" vertical="center"/>
    </xf>
    <xf numFmtId="0" fontId="6" fillId="2" borderId="0" xfId="3" applyFont="1" applyFill="1" applyAlignment="1">
      <alignment horizontal="right" vertical="center"/>
    </xf>
    <xf numFmtId="0" fontId="37" fillId="0" borderId="0" xfId="3" applyFont="1"/>
    <xf numFmtId="0" fontId="38" fillId="0" borderId="0" xfId="3" applyFont="1"/>
    <xf numFmtId="0" fontId="38" fillId="0" borderId="0" xfId="3" applyFont="1" applyAlignment="1">
      <alignment horizontal="center" vertical="center"/>
    </xf>
    <xf numFmtId="0" fontId="39" fillId="0" borderId="0" xfId="3" applyFont="1" applyAlignment="1">
      <alignment horizontal="center"/>
    </xf>
    <xf numFmtId="0" fontId="39" fillId="0" borderId="0" xfId="3" applyFont="1" applyAlignment="1">
      <alignment horizontal="left"/>
    </xf>
    <xf numFmtId="0" fontId="39" fillId="0" borderId="0" xfId="3" applyFont="1"/>
    <xf numFmtId="0" fontId="40" fillId="0" borderId="0" xfId="3" applyFont="1" applyAlignment="1">
      <alignment horizontal="center" vertical="center"/>
    </xf>
    <xf numFmtId="0" fontId="41" fillId="0" borderId="0" xfId="3" applyFont="1" applyAlignment="1">
      <alignment horizontal="center"/>
    </xf>
    <xf numFmtId="0" fontId="41" fillId="0" borderId="0" xfId="3" applyFont="1"/>
    <xf numFmtId="0" fontId="42" fillId="0" borderId="0" xfId="3" applyFont="1" applyFill="1" applyAlignment="1">
      <alignment horizontal="center" vertical="center"/>
    </xf>
    <xf numFmtId="0" fontId="40" fillId="0" borderId="0" xfId="3" applyFont="1"/>
    <xf numFmtId="0" fontId="11" fillId="0" borderId="27" xfId="3" applyFont="1" applyFill="1" applyBorder="1" applyAlignment="1">
      <alignment horizontal="center" vertical="center"/>
    </xf>
    <xf numFmtId="1" fontId="8" fillId="0" borderId="28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7" fillId="0" borderId="0" xfId="3" applyFont="1" applyBorder="1" applyAlignment="1">
      <alignment horizontal="center"/>
    </xf>
    <xf numFmtId="0" fontId="10" fillId="0" borderId="0" xfId="3" applyFont="1" applyAlignment="1">
      <alignment horizontal="center" vertical="center"/>
    </xf>
    <xf numFmtId="0" fontId="37" fillId="0" borderId="0" xfId="3" applyFont="1" applyBorder="1" applyAlignment="1">
      <alignment horizontal="center" vertical="center"/>
    </xf>
    <xf numFmtId="166" fontId="37" fillId="0" borderId="0" xfId="3" applyNumberFormat="1" applyFont="1" applyBorder="1" applyAlignment="1">
      <alignment horizontal="center" vertical="center"/>
    </xf>
    <xf numFmtId="1" fontId="37" fillId="0" borderId="0" xfId="3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3" applyFont="1" applyAlignment="1">
      <alignment horizontal="center"/>
    </xf>
    <xf numFmtId="0" fontId="7" fillId="0" borderId="2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0" fontId="7" fillId="0" borderId="38" xfId="3" applyFont="1" applyFill="1" applyBorder="1" applyAlignment="1">
      <alignment horizontal="center" vertical="center"/>
    </xf>
    <xf numFmtId="0" fontId="7" fillId="0" borderId="35" xfId="3" applyFont="1" applyFill="1" applyBorder="1" applyAlignment="1">
      <alignment horizontal="center" vertical="center"/>
    </xf>
    <xf numFmtId="0" fontId="16" fillId="2" borderId="29" xfId="3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8" fillId="0" borderId="41" xfId="3" applyFont="1" applyFill="1" applyBorder="1" applyAlignment="1">
      <alignment horizontal="center" vertical="center"/>
    </xf>
    <xf numFmtId="0" fontId="8" fillId="0" borderId="36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/>
    </xf>
    <xf numFmtId="1" fontId="20" fillId="2" borderId="14" xfId="3" applyNumberFormat="1" applyFont="1" applyFill="1" applyBorder="1" applyAlignment="1">
      <alignment horizontal="center"/>
    </xf>
    <xf numFmtId="0" fontId="20" fillId="2" borderId="16" xfId="3" applyNumberFormat="1" applyFont="1" applyFill="1" applyBorder="1" applyAlignment="1">
      <alignment horizontal="center"/>
    </xf>
    <xf numFmtId="1" fontId="20" fillId="2" borderId="22" xfId="3" applyNumberFormat="1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/>
    </xf>
    <xf numFmtId="0" fontId="20" fillId="2" borderId="16" xfId="3" applyNumberFormat="1" applyFont="1" applyFill="1" applyBorder="1" applyAlignment="1">
      <alignment horizontal="center" vertical="center"/>
    </xf>
    <xf numFmtId="0" fontId="20" fillId="2" borderId="11" xfId="3" applyNumberFormat="1" applyFont="1" applyFill="1" applyBorder="1" applyAlignment="1">
      <alignment horizontal="center" vertical="center"/>
    </xf>
    <xf numFmtId="0" fontId="6" fillId="2" borderId="19" xfId="3" applyFont="1" applyFill="1" applyBorder="1" applyAlignment="1">
      <alignment horizontal="center" vertical="center"/>
    </xf>
    <xf numFmtId="0" fontId="6" fillId="3" borderId="17" xfId="3" applyFont="1" applyFill="1" applyBorder="1" applyAlignment="1">
      <alignment horizontal="center" vertical="center"/>
    </xf>
    <xf numFmtId="0" fontId="4" fillId="3" borderId="17" xfId="3" applyFont="1" applyFill="1" applyBorder="1" applyAlignment="1">
      <alignment horizontal="center" vertical="center"/>
    </xf>
    <xf numFmtId="0" fontId="4" fillId="4" borderId="18" xfId="3" applyFont="1" applyFill="1" applyBorder="1" applyAlignment="1">
      <alignment horizontal="center" vertical="center"/>
    </xf>
    <xf numFmtId="0" fontId="4" fillId="4" borderId="17" xfId="3" applyFont="1" applyFill="1" applyBorder="1" applyAlignment="1">
      <alignment horizontal="center" vertical="center"/>
    </xf>
    <xf numFmtId="0" fontId="4" fillId="4" borderId="10" xfId="3" applyFont="1" applyFill="1" applyBorder="1" applyAlignment="1">
      <alignment horizontal="center" vertical="center"/>
    </xf>
    <xf numFmtId="0" fontId="4" fillId="5" borderId="19" xfId="3" applyFont="1" applyFill="1" applyBorder="1" applyAlignment="1">
      <alignment horizontal="center" vertical="center"/>
    </xf>
    <xf numFmtId="0" fontId="4" fillId="6" borderId="17" xfId="3" applyFont="1" applyFill="1" applyBorder="1" applyAlignment="1">
      <alignment horizontal="center" vertical="center"/>
    </xf>
    <xf numFmtId="0" fontId="4" fillId="6" borderId="19" xfId="3" applyFont="1" applyFill="1" applyBorder="1" applyAlignment="1">
      <alignment horizontal="center" vertical="center"/>
    </xf>
    <xf numFmtId="0" fontId="43" fillId="2" borderId="0" xfId="3" applyFont="1" applyFill="1" applyAlignment="1">
      <alignment horizontal="right"/>
    </xf>
    <xf numFmtId="0" fontId="43" fillId="6" borderId="0" xfId="3" applyFont="1" applyFill="1" applyAlignment="1">
      <alignment horizontal="center"/>
    </xf>
    <xf numFmtId="0" fontId="44" fillId="2" borderId="0" xfId="3" applyFont="1" applyFill="1"/>
    <xf numFmtId="0" fontId="43" fillId="5" borderId="0" xfId="3" applyFont="1" applyFill="1" applyAlignment="1">
      <alignment horizontal="center"/>
    </xf>
    <xf numFmtId="0" fontId="43" fillId="4" borderId="0" xfId="3" applyFont="1" applyFill="1" applyAlignment="1">
      <alignment horizontal="center"/>
    </xf>
    <xf numFmtId="0" fontId="43" fillId="2" borderId="0" xfId="3" applyFont="1" applyFill="1" applyAlignment="1">
      <alignment horizontal="left"/>
    </xf>
    <xf numFmtId="0" fontId="9" fillId="2" borderId="0" xfId="3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0" fillId="2" borderId="0" xfId="3" applyFont="1" applyFill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45" fillId="2" borderId="0" xfId="0" applyFont="1" applyFill="1" applyAlignment="1">
      <alignment horizontal="center" vertical="center"/>
    </xf>
    <xf numFmtId="0" fontId="11" fillId="2" borderId="0" xfId="3" applyFont="1" applyFill="1" applyAlignment="1">
      <alignment horizontal="left"/>
    </xf>
    <xf numFmtId="0" fontId="19" fillId="2" borderId="0" xfId="3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19" fillId="2" borderId="0" xfId="3" applyFont="1" applyFill="1" applyAlignment="1">
      <alignment horizontal="center"/>
    </xf>
    <xf numFmtId="12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0" fontId="20" fillId="2" borderId="46" xfId="3" applyFont="1" applyFill="1" applyBorder="1"/>
    <xf numFmtId="0" fontId="43" fillId="3" borderId="0" xfId="3" applyFont="1" applyFill="1" applyAlignment="1">
      <alignment horizontal="right"/>
    </xf>
    <xf numFmtId="0" fontId="27" fillId="0" borderId="6" xfId="0" applyFont="1" applyBorder="1" applyAlignment="1">
      <alignment horizontal="center" vertical="center"/>
    </xf>
  </cellXfs>
  <cellStyles count="5">
    <cellStyle name="Денежный 2" xfId="1"/>
    <cellStyle name="Обычный" xfId="0" builtinId="0"/>
    <cellStyle name="Обычный 2" xfId="2"/>
    <cellStyle name="Обычный 3" xfId="3"/>
    <cellStyle name="Финансовый 2" xfId="4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font>
        <b/>
        <strike val="0"/>
        <outline val="0"/>
        <shadow val="0"/>
        <u val="none"/>
        <vertAlign val="baseline"/>
        <sz val="14"/>
        <name val="Arial"/>
        <scheme val="none"/>
      </font>
    </dxf>
  </dxfs>
  <tableStyles count="3" defaultTableStyle="TableStyleMedium9" defaultPivotStyle="PivotStyleLight16">
    <tableStyle name="Стиль сводной таблицы 1" table="0" count="0"/>
    <tableStyle name="Стиль таблицы 1" pivot="0" count="0"/>
    <tableStyle name="Стиль таблицы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41</xdr:row>
      <xdr:rowOff>66675</xdr:rowOff>
    </xdr:from>
    <xdr:to>
      <xdr:col>14</xdr:col>
      <xdr:colOff>592282</xdr:colOff>
      <xdr:row>41</xdr:row>
      <xdr:rowOff>247650</xdr:rowOff>
    </xdr:to>
    <xdr:sp macro="" textlink="">
      <xdr:nvSpPr>
        <xdr:cNvPr id="6145" name="Check Box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="" xmlns:a16="http://schemas.microsoft.com/office/drawing/2014/main" id="{00000000-0008-0000-01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4F4F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uk-UA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Show Game Numbers</a:t>
          </a:r>
        </a:p>
      </xdr:txBody>
    </xdr:sp>
    <xdr:clientData fPrintsWithSheet="0"/>
  </xdr:twoCellAnchor>
  <xdr:twoCellAnchor editAs="oneCell">
    <xdr:from>
      <xdr:col>13</xdr:col>
      <xdr:colOff>0</xdr:colOff>
      <xdr:row>42</xdr:row>
      <xdr:rowOff>9525</xdr:rowOff>
    </xdr:from>
    <xdr:to>
      <xdr:col>14</xdr:col>
      <xdr:colOff>620857</xdr:colOff>
      <xdr:row>42</xdr:row>
      <xdr:rowOff>190500</xdr:rowOff>
    </xdr:to>
    <xdr:sp macro="" textlink="">
      <xdr:nvSpPr>
        <xdr:cNvPr id="6146" name="Check Box 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="" xmlns:a16="http://schemas.microsoft.com/office/drawing/2014/main" id="{00000000-0008-0000-0100-00000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4F4F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uk-UA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Show Seed Numbers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2" name="Таблица3" displayName="Таблица3" ref="B7:E22" totalsRowShown="0" headerRowDxfId="25" dataDxfId="24" tableBorderDxfId="23">
  <sortState ref="B8:E22">
    <sortCondition ref="E8"/>
  </sortState>
  <tableColumns count="4">
    <tableColumn id="1" name="№ _x000a_з/п" dataDxfId="22" dataCellStyle="Обычный 3"/>
    <tableColumn id="2" name="Команда (ННІ, факультет)" dataDxfId="21" dataCellStyle="Обычный 3"/>
    <tableColumn id="6" name="Скорочення" dataDxfId="20" dataCellStyle="Обычный 3"/>
    <tableColumn id="3" name="Місце " dataDxfId="19" dataCellStyle="Обычный 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51121" displayName="Таблица51121" ref="B8:I37" headerRowCount="0" totalsRowShown="0" headerRowDxfId="18" dataDxfId="17" tableBorderDxfId="16">
  <tableColumns count="8">
    <tableColumn id="1" name="№ Гри" headerRowDxfId="15" dataDxfId="14"/>
    <tableColumn id="3" name="Час" headerRowDxfId="13" dataDxfId="12"/>
    <tableColumn id="2" name="Столбец2" headerRowDxfId="11" dataDxfId="10" dataCellStyle="Обычный 3"/>
    <tableColumn id="4" name="Команда 1" headerRowDxfId="9" dataDxfId="8"/>
    <tableColumn id="5" name="Команда 2 " headerRowDxfId="7" dataDxfId="6"/>
    <tableColumn id="8" name="Столбец3" headerRowDxfId="5" dataDxfId="4" dataCellStyle="Обычный 3"/>
    <tableColumn id="6" name="Результат" headerRowDxfId="3" dataDxfId="2"/>
    <tableColumn id="7" name="Столбец1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showWhiteSpace="0" zoomScale="70" zoomScaleNormal="70" zoomScalePageLayoutView="85" workbookViewId="0">
      <selection activeCell="G15" sqref="G15"/>
    </sheetView>
  </sheetViews>
  <sheetFormatPr defaultColWidth="9.109375" defaultRowHeight="17.399999999999999" x14ac:dyDescent="0.3"/>
  <cols>
    <col min="1" max="1" width="2" style="2" customWidth="1"/>
    <col min="2" max="2" width="7.44140625" style="2" customWidth="1"/>
    <col min="3" max="3" width="57.88671875" style="129" customWidth="1"/>
    <col min="4" max="4" width="16.109375" style="183" customWidth="1"/>
    <col min="5" max="5" width="9.44140625" style="130" customWidth="1"/>
    <col min="6" max="16384" width="9.109375" style="2"/>
  </cols>
  <sheetData>
    <row r="1" spans="2:5" ht="18" customHeight="1" x14ac:dyDescent="0.3">
      <c r="B1" s="237" t="s">
        <v>100</v>
      </c>
      <c r="C1" s="237"/>
      <c r="D1" s="237"/>
      <c r="E1" s="237"/>
    </row>
    <row r="2" spans="2:5" ht="18" customHeight="1" x14ac:dyDescent="0.3">
      <c r="B2" s="238" t="s">
        <v>77</v>
      </c>
      <c r="C2" s="238"/>
      <c r="D2" s="238"/>
      <c r="E2" s="238"/>
    </row>
    <row r="3" spans="2:5" ht="17.399999999999999" customHeight="1" x14ac:dyDescent="0.3">
      <c r="B3" s="239"/>
      <c r="C3" s="239"/>
      <c r="D3" s="239"/>
      <c r="E3" s="239"/>
    </row>
    <row r="4" spans="2:5" x14ac:dyDescent="0.3">
      <c r="B4" s="238" t="s">
        <v>1</v>
      </c>
      <c r="C4" s="238"/>
      <c r="D4" s="238"/>
      <c r="E4" s="238"/>
    </row>
    <row r="5" spans="2:5" x14ac:dyDescent="0.3">
      <c r="B5" s="122" t="s">
        <v>0</v>
      </c>
      <c r="C5" s="123"/>
      <c r="D5" s="124" t="s">
        <v>310</v>
      </c>
      <c r="E5" s="125"/>
    </row>
    <row r="7" spans="2:5" s="1" customFormat="1" ht="44.25" customHeight="1" x14ac:dyDescent="0.3">
      <c r="B7" s="190" t="s">
        <v>2</v>
      </c>
      <c r="C7" s="59" t="s">
        <v>3</v>
      </c>
      <c r="D7" s="191" t="s">
        <v>4</v>
      </c>
      <c r="E7" s="191" t="s">
        <v>5</v>
      </c>
    </row>
    <row r="8" spans="2:5" ht="30" customHeight="1" x14ac:dyDescent="0.3">
      <c r="B8" s="126">
        <v>1</v>
      </c>
      <c r="C8" s="187" t="s">
        <v>117</v>
      </c>
      <c r="D8" s="136" t="s">
        <v>92</v>
      </c>
      <c r="E8" s="137">
        <v>1</v>
      </c>
    </row>
    <row r="9" spans="2:5" ht="30" customHeight="1" x14ac:dyDescent="0.3">
      <c r="B9" s="126">
        <v>2</v>
      </c>
      <c r="C9" s="187" t="s">
        <v>106</v>
      </c>
      <c r="D9" s="134" t="s">
        <v>88</v>
      </c>
      <c r="E9" s="133">
        <v>2</v>
      </c>
    </row>
    <row r="10" spans="2:5" ht="30" customHeight="1" x14ac:dyDescent="0.3">
      <c r="B10" s="126">
        <v>3</v>
      </c>
      <c r="C10" s="187" t="s">
        <v>109</v>
      </c>
      <c r="D10" s="134" t="s">
        <v>96</v>
      </c>
      <c r="E10" s="135">
        <v>3</v>
      </c>
    </row>
    <row r="11" spans="2:5" ht="30" customHeight="1" x14ac:dyDescent="0.3">
      <c r="B11" s="126">
        <v>4</v>
      </c>
      <c r="C11" s="187" t="s">
        <v>107</v>
      </c>
      <c r="D11" s="134" t="s">
        <v>82</v>
      </c>
      <c r="E11" s="133">
        <v>4</v>
      </c>
    </row>
    <row r="12" spans="2:5" ht="30" customHeight="1" x14ac:dyDescent="0.3">
      <c r="B12" s="126">
        <v>5</v>
      </c>
      <c r="C12" s="187" t="s">
        <v>111</v>
      </c>
      <c r="D12" s="134" t="s">
        <v>84</v>
      </c>
      <c r="E12" s="135" t="s">
        <v>316</v>
      </c>
    </row>
    <row r="13" spans="2:5" ht="30" customHeight="1" x14ac:dyDescent="0.3">
      <c r="B13" s="126">
        <v>6</v>
      </c>
      <c r="C13" s="187" t="s">
        <v>112</v>
      </c>
      <c r="D13" s="134" t="s">
        <v>86</v>
      </c>
      <c r="E13" s="135" t="s">
        <v>316</v>
      </c>
    </row>
    <row r="14" spans="2:5" ht="37.799999999999997" customHeight="1" x14ac:dyDescent="0.3">
      <c r="B14" s="126">
        <v>7</v>
      </c>
      <c r="C14" s="188" t="s">
        <v>108</v>
      </c>
      <c r="D14" s="134" t="s">
        <v>87</v>
      </c>
      <c r="E14" s="133" t="s">
        <v>315</v>
      </c>
    </row>
    <row r="15" spans="2:5" ht="37.799999999999997" customHeight="1" x14ac:dyDescent="0.3">
      <c r="B15" s="126">
        <v>8</v>
      </c>
      <c r="C15" s="187" t="s">
        <v>114</v>
      </c>
      <c r="D15" s="134" t="s">
        <v>83</v>
      </c>
      <c r="E15" s="133" t="s">
        <v>315</v>
      </c>
    </row>
    <row r="16" spans="2:5" ht="30" customHeight="1" x14ac:dyDescent="0.3">
      <c r="B16" s="126">
        <v>9</v>
      </c>
      <c r="C16" s="187" t="s">
        <v>105</v>
      </c>
      <c r="D16" s="132" t="s">
        <v>90</v>
      </c>
      <c r="E16" s="133" t="s">
        <v>319</v>
      </c>
    </row>
    <row r="17" spans="2:5" ht="37.799999999999997" customHeight="1" x14ac:dyDescent="0.3">
      <c r="B17" s="126">
        <v>10</v>
      </c>
      <c r="C17" s="187" t="s">
        <v>118</v>
      </c>
      <c r="D17" s="136" t="s">
        <v>91</v>
      </c>
      <c r="E17" s="133" t="s">
        <v>319</v>
      </c>
    </row>
    <row r="18" spans="2:5" ht="30" customHeight="1" x14ac:dyDescent="0.3">
      <c r="B18" s="126">
        <v>11</v>
      </c>
      <c r="C18" s="187" t="s">
        <v>119</v>
      </c>
      <c r="D18" s="136" t="s">
        <v>95</v>
      </c>
      <c r="E18" s="133" t="s">
        <v>319</v>
      </c>
    </row>
    <row r="19" spans="2:5" ht="30" customHeight="1" x14ac:dyDescent="0.3">
      <c r="B19" s="126">
        <v>12</v>
      </c>
      <c r="C19" s="187" t="s">
        <v>110</v>
      </c>
      <c r="D19" s="134" t="s">
        <v>93</v>
      </c>
      <c r="E19" s="135" t="s">
        <v>318</v>
      </c>
    </row>
    <row r="20" spans="2:5" ht="37.799999999999997" customHeight="1" x14ac:dyDescent="0.3">
      <c r="B20" s="126">
        <v>13</v>
      </c>
      <c r="C20" s="187" t="s">
        <v>116</v>
      </c>
      <c r="D20" s="134" t="s">
        <v>89</v>
      </c>
      <c r="E20" s="135" t="s">
        <v>318</v>
      </c>
    </row>
    <row r="21" spans="2:5" ht="30" customHeight="1" x14ac:dyDescent="0.3">
      <c r="B21" s="126">
        <v>14</v>
      </c>
      <c r="C21" s="187" t="s">
        <v>115</v>
      </c>
      <c r="D21" s="134" t="s">
        <v>85</v>
      </c>
      <c r="E21" s="135" t="s">
        <v>318</v>
      </c>
    </row>
    <row r="22" spans="2:5" ht="37.799999999999997" customHeight="1" x14ac:dyDescent="0.3">
      <c r="B22" s="126">
        <v>15</v>
      </c>
      <c r="C22" s="187" t="s">
        <v>113</v>
      </c>
      <c r="D22" s="134" t="s">
        <v>94</v>
      </c>
      <c r="E22" s="135" t="s">
        <v>97</v>
      </c>
    </row>
    <row r="23" spans="2:5" x14ac:dyDescent="0.3">
      <c r="B23" s="189"/>
      <c r="C23" s="189"/>
      <c r="D23" s="189"/>
      <c r="E23" s="189"/>
    </row>
    <row r="24" spans="2:5" x14ac:dyDescent="0.3">
      <c r="B24" s="127" t="s">
        <v>6</v>
      </c>
      <c r="D24" s="161" t="s">
        <v>101</v>
      </c>
      <c r="E24" s="128"/>
    </row>
    <row r="26" spans="2:5" x14ac:dyDescent="0.3">
      <c r="B26" s="127" t="s">
        <v>7</v>
      </c>
      <c r="D26" s="2" t="s">
        <v>102</v>
      </c>
      <c r="E26" s="128"/>
    </row>
  </sheetData>
  <mergeCells count="4">
    <mergeCell ref="B1:E1"/>
    <mergeCell ref="B2:E2"/>
    <mergeCell ref="B3:E3"/>
    <mergeCell ref="B4:E4"/>
  </mergeCells>
  <phoneticPr fontId="2" type="noConversion"/>
  <pageMargins left="0.47" right="0.25" top="0.51" bottom="0.61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zoomScale="70" zoomScaleNormal="70" workbookViewId="0">
      <selection activeCell="I23" sqref="I23"/>
    </sheetView>
  </sheetViews>
  <sheetFormatPr defaultColWidth="8.6640625" defaultRowHeight="17.399999999999999" x14ac:dyDescent="0.3"/>
  <cols>
    <col min="1" max="1" width="13.109375" style="147" customWidth="1"/>
    <col min="2" max="2" width="10.88671875" style="2" customWidth="1"/>
    <col min="3" max="3" width="14.88671875" style="129" customWidth="1"/>
    <col min="4" max="4" width="6.109375" style="129" customWidth="1"/>
    <col min="5" max="6" width="14.33203125" style="2" customWidth="1"/>
    <col min="7" max="7" width="6.109375" style="2" customWidth="1"/>
    <col min="8" max="9" width="7.77734375" style="2" customWidth="1"/>
    <col min="10" max="10" width="9.109375" style="2" customWidth="1"/>
    <col min="11" max="16384" width="8.6640625" style="161"/>
  </cols>
  <sheetData>
    <row r="1" spans="1:11" ht="17.25" customHeight="1" x14ac:dyDescent="0.3">
      <c r="B1" s="237" t="s">
        <v>99</v>
      </c>
      <c r="C1" s="237"/>
      <c r="D1" s="237"/>
      <c r="E1" s="237"/>
      <c r="F1" s="237"/>
      <c r="G1" s="237"/>
      <c r="H1" s="237"/>
      <c r="I1" s="237"/>
    </row>
    <row r="2" spans="1:11" ht="17.25" customHeight="1" x14ac:dyDescent="0.3">
      <c r="B2" s="237" t="s">
        <v>81</v>
      </c>
      <c r="C2" s="237"/>
      <c r="D2" s="237"/>
      <c r="E2" s="237"/>
      <c r="F2" s="237"/>
      <c r="G2" s="237"/>
      <c r="H2" s="237"/>
      <c r="I2" s="237"/>
    </row>
    <row r="3" spans="1:11" ht="17.25" customHeight="1" x14ac:dyDescent="0.3">
      <c r="B3" s="238" t="s">
        <v>77</v>
      </c>
      <c r="C3" s="238"/>
      <c r="D3" s="238"/>
      <c r="E3" s="238"/>
      <c r="F3" s="238"/>
      <c r="G3" s="238"/>
      <c r="H3" s="238"/>
      <c r="I3" s="238"/>
    </row>
    <row r="4" spans="1:11" ht="15" customHeight="1" x14ac:dyDescent="0.3">
      <c r="B4" s="238" t="s">
        <v>15</v>
      </c>
      <c r="C4" s="238"/>
      <c r="D4" s="238"/>
      <c r="E4" s="238"/>
      <c r="F4" s="238"/>
      <c r="G4" s="238"/>
      <c r="H4" s="238"/>
      <c r="I4" s="238"/>
      <c r="K4" s="122"/>
    </row>
    <row r="5" spans="1:11" x14ac:dyDescent="0.3">
      <c r="A5" s="122" t="s">
        <v>0</v>
      </c>
      <c r="D5" s="2"/>
      <c r="H5" s="162"/>
      <c r="I5" s="212" t="s">
        <v>310</v>
      </c>
    </row>
    <row r="6" spans="1:11" ht="18" thickBot="1" x14ac:dyDescent="0.35">
      <c r="A6" s="122"/>
      <c r="D6" s="2"/>
      <c r="H6" s="162"/>
      <c r="I6" s="212"/>
    </row>
    <row r="7" spans="1:11" ht="17.100000000000001" customHeight="1" thickBot="1" x14ac:dyDescent="0.35">
      <c r="A7" s="179"/>
      <c r="B7" s="3" t="s">
        <v>16</v>
      </c>
      <c r="C7" s="4" t="s">
        <v>17</v>
      </c>
      <c r="D7" s="242" t="s">
        <v>18</v>
      </c>
      <c r="E7" s="243"/>
      <c r="F7" s="242" t="s">
        <v>19</v>
      </c>
      <c r="G7" s="243"/>
      <c r="H7" s="240" t="s">
        <v>20</v>
      </c>
      <c r="I7" s="241"/>
    </row>
    <row r="8" spans="1:11" ht="17.100000000000001" customHeight="1" x14ac:dyDescent="0.3">
      <c r="A8" s="178">
        <v>43025</v>
      </c>
      <c r="B8" s="17">
        <v>1</v>
      </c>
      <c r="C8" s="21">
        <v>0.625</v>
      </c>
      <c r="D8" s="163">
        <v>1</v>
      </c>
      <c r="E8" s="164" t="s">
        <v>82</v>
      </c>
      <c r="F8" s="165" t="s">
        <v>83</v>
      </c>
      <c r="G8" s="164">
        <v>16</v>
      </c>
      <c r="H8" s="13">
        <v>42</v>
      </c>
      <c r="I8" s="18">
        <v>14</v>
      </c>
    </row>
    <row r="9" spans="1:11" s="168" customFormat="1" ht="17.100000000000001" customHeight="1" x14ac:dyDescent="0.3">
      <c r="A9" s="180" t="s">
        <v>98</v>
      </c>
      <c r="B9" s="17">
        <v>2</v>
      </c>
      <c r="C9" s="20">
        <v>0.64583333333333337</v>
      </c>
      <c r="D9" s="166">
        <v>8</v>
      </c>
      <c r="E9" s="164" t="s">
        <v>84</v>
      </c>
      <c r="F9" s="249" t="s">
        <v>85</v>
      </c>
      <c r="G9" s="164">
        <v>9</v>
      </c>
      <c r="H9" s="13" t="s">
        <v>321</v>
      </c>
      <c r="I9" s="18" t="s">
        <v>323</v>
      </c>
      <c r="J9" s="167"/>
    </row>
    <row r="10" spans="1:11" s="168" customFormat="1" ht="17.100000000000001" customHeight="1" x14ac:dyDescent="0.3">
      <c r="A10" s="180"/>
      <c r="B10" s="17">
        <v>3</v>
      </c>
      <c r="C10" s="20">
        <v>0.66666666666666663</v>
      </c>
      <c r="D10" s="166">
        <v>5</v>
      </c>
      <c r="E10" s="164" t="s">
        <v>86</v>
      </c>
      <c r="F10" s="165" t="s">
        <v>87</v>
      </c>
      <c r="G10" s="164">
        <v>12</v>
      </c>
      <c r="H10" s="13">
        <v>15</v>
      </c>
      <c r="I10" s="18">
        <v>19</v>
      </c>
      <c r="J10" s="167"/>
    </row>
    <row r="11" spans="1:11" s="168" customFormat="1" ht="17.100000000000001" customHeight="1" x14ac:dyDescent="0.3">
      <c r="A11" s="180"/>
      <c r="B11" s="17">
        <v>4</v>
      </c>
      <c r="C11" s="20">
        <v>0.6875</v>
      </c>
      <c r="D11" s="166">
        <v>4</v>
      </c>
      <c r="E11" s="164" t="s">
        <v>88</v>
      </c>
      <c r="F11" s="165" t="s">
        <v>89</v>
      </c>
      <c r="G11" s="164">
        <v>13</v>
      </c>
      <c r="H11" s="13">
        <v>33</v>
      </c>
      <c r="I11" s="18">
        <v>2</v>
      </c>
      <c r="J11" s="167"/>
    </row>
    <row r="12" spans="1:11" s="168" customFormat="1" ht="17.100000000000001" customHeight="1" x14ac:dyDescent="0.3">
      <c r="A12" s="180"/>
      <c r="B12" s="17">
        <v>5</v>
      </c>
      <c r="C12" s="20">
        <v>0.70833333333333337</v>
      </c>
      <c r="D12" s="166">
        <v>3</v>
      </c>
      <c r="E12" s="164" t="s">
        <v>90</v>
      </c>
      <c r="F12" s="165" t="s">
        <v>91</v>
      </c>
      <c r="G12" s="164">
        <v>14</v>
      </c>
      <c r="H12" s="13">
        <v>25</v>
      </c>
      <c r="I12" s="18">
        <v>28</v>
      </c>
      <c r="J12" s="167"/>
    </row>
    <row r="13" spans="1:11" s="168" customFormat="1" ht="17.100000000000001" customHeight="1" x14ac:dyDescent="0.3">
      <c r="A13" s="180"/>
      <c r="B13" s="17">
        <v>6</v>
      </c>
      <c r="C13" s="20">
        <v>0.72916666666666663</v>
      </c>
      <c r="D13" s="166">
        <v>6</v>
      </c>
      <c r="E13" s="164" t="s">
        <v>92</v>
      </c>
      <c r="F13" s="165" t="s">
        <v>93</v>
      </c>
      <c r="G13" s="169">
        <v>11</v>
      </c>
      <c r="H13" s="13">
        <v>29</v>
      </c>
      <c r="I13" s="18">
        <v>6</v>
      </c>
      <c r="J13" s="167"/>
    </row>
    <row r="14" spans="1:11" s="168" customFormat="1" ht="17.100000000000001" customHeight="1" x14ac:dyDescent="0.3">
      <c r="A14" s="180"/>
      <c r="B14" s="17">
        <v>7</v>
      </c>
      <c r="C14" s="20">
        <v>0.75</v>
      </c>
      <c r="D14" s="166">
        <v>7</v>
      </c>
      <c r="E14" s="248" t="s">
        <v>94</v>
      </c>
      <c r="F14" s="165" t="s">
        <v>95</v>
      </c>
      <c r="G14" s="170">
        <v>10</v>
      </c>
      <c r="H14" s="132" t="s">
        <v>320</v>
      </c>
      <c r="I14" s="18" t="s">
        <v>321</v>
      </c>
      <c r="J14" s="167"/>
    </row>
    <row r="15" spans="1:11" s="168" customFormat="1" ht="17.100000000000001" customHeight="1" thickBot="1" x14ac:dyDescent="0.35">
      <c r="A15" s="181"/>
      <c r="B15" s="156">
        <v>8</v>
      </c>
      <c r="C15" s="157" t="s">
        <v>97</v>
      </c>
      <c r="D15" s="171">
        <v>2</v>
      </c>
      <c r="E15" s="172" t="s">
        <v>96</v>
      </c>
      <c r="F15" s="173" t="s">
        <v>21</v>
      </c>
      <c r="G15" s="172">
        <v>15</v>
      </c>
      <c r="H15" s="158" t="s">
        <v>21</v>
      </c>
      <c r="I15" s="159" t="s">
        <v>21</v>
      </c>
      <c r="J15" s="167"/>
    </row>
    <row r="16" spans="1:11" s="168" customFormat="1" ht="17.100000000000001" customHeight="1" x14ac:dyDescent="0.3">
      <c r="A16" s="180" t="s">
        <v>103</v>
      </c>
      <c r="B16" s="17">
        <v>9</v>
      </c>
      <c r="C16" s="21">
        <v>0.5625</v>
      </c>
      <c r="D16" s="163" t="s">
        <v>22</v>
      </c>
      <c r="E16" s="170" t="s">
        <v>82</v>
      </c>
      <c r="F16" s="165" t="s">
        <v>84</v>
      </c>
      <c r="G16" s="170" t="s">
        <v>23</v>
      </c>
      <c r="H16" s="13">
        <v>19</v>
      </c>
      <c r="I16" s="18">
        <v>28</v>
      </c>
      <c r="J16" s="167"/>
    </row>
    <row r="17" spans="1:10" s="168" customFormat="1" ht="17.100000000000001" customHeight="1" x14ac:dyDescent="0.3">
      <c r="A17" s="180" t="s">
        <v>104</v>
      </c>
      <c r="B17" s="17">
        <v>10</v>
      </c>
      <c r="C17" s="20">
        <v>0.58333333333333337</v>
      </c>
      <c r="D17" s="166" t="s">
        <v>24</v>
      </c>
      <c r="E17" s="164" t="s">
        <v>87</v>
      </c>
      <c r="F17" s="165" t="s">
        <v>88</v>
      </c>
      <c r="G17" s="170" t="s">
        <v>25</v>
      </c>
      <c r="H17" s="13">
        <v>17</v>
      </c>
      <c r="I17" s="18">
        <v>34</v>
      </c>
      <c r="J17" s="167"/>
    </row>
    <row r="18" spans="1:10" ht="17.100000000000001" customHeight="1" x14ac:dyDescent="0.3">
      <c r="B18" s="17">
        <v>11</v>
      </c>
      <c r="C18" s="21">
        <v>0.60416666666666663</v>
      </c>
      <c r="D18" s="163" t="s">
        <v>26</v>
      </c>
      <c r="E18" s="164" t="s">
        <v>91</v>
      </c>
      <c r="F18" s="165" t="s">
        <v>92</v>
      </c>
      <c r="G18" s="164" t="s">
        <v>27</v>
      </c>
      <c r="H18" s="13">
        <v>4</v>
      </c>
      <c r="I18" s="18">
        <v>22</v>
      </c>
    </row>
    <row r="19" spans="1:10" ht="17.100000000000001" customHeight="1" x14ac:dyDescent="0.3">
      <c r="B19" s="25">
        <v>12</v>
      </c>
      <c r="C19" s="20">
        <v>0.625</v>
      </c>
      <c r="D19" s="163" t="s">
        <v>28</v>
      </c>
      <c r="E19" s="164" t="s">
        <v>95</v>
      </c>
      <c r="F19" s="165" t="s">
        <v>96</v>
      </c>
      <c r="G19" s="164" t="s">
        <v>29</v>
      </c>
      <c r="H19" s="13">
        <v>19</v>
      </c>
      <c r="I19" s="18">
        <v>24</v>
      </c>
    </row>
    <row r="20" spans="1:10" ht="17.100000000000001" customHeight="1" x14ac:dyDescent="0.3">
      <c r="B20" s="17">
        <v>13</v>
      </c>
      <c r="C20" s="21">
        <v>0.64583333333333304</v>
      </c>
      <c r="D20" s="163" t="s">
        <v>30</v>
      </c>
      <c r="E20" s="164" t="s">
        <v>83</v>
      </c>
      <c r="F20" s="249" t="s">
        <v>85</v>
      </c>
      <c r="G20" s="164" t="s">
        <v>31</v>
      </c>
      <c r="H20" s="13">
        <v>20</v>
      </c>
      <c r="I20" s="18">
        <v>0</v>
      </c>
    </row>
    <row r="21" spans="1:10" ht="17.100000000000001" customHeight="1" x14ac:dyDescent="0.3">
      <c r="B21" s="17">
        <v>14</v>
      </c>
      <c r="C21" s="20">
        <v>0.66666666666666596</v>
      </c>
      <c r="D21" s="166" t="s">
        <v>32</v>
      </c>
      <c r="E21" s="164" t="s">
        <v>86</v>
      </c>
      <c r="F21" s="249" t="s">
        <v>89</v>
      </c>
      <c r="G21" s="170" t="s">
        <v>33</v>
      </c>
      <c r="H21" s="13" t="s">
        <v>321</v>
      </c>
      <c r="I21" s="18" t="s">
        <v>322</v>
      </c>
    </row>
    <row r="22" spans="1:10" ht="17.100000000000001" customHeight="1" x14ac:dyDescent="0.3">
      <c r="B22" s="17">
        <v>15</v>
      </c>
      <c r="C22" s="21">
        <v>0.687499999999999</v>
      </c>
      <c r="D22" s="163" t="s">
        <v>34</v>
      </c>
      <c r="E22" s="164" t="s">
        <v>90</v>
      </c>
      <c r="F22" s="165" t="s">
        <v>93</v>
      </c>
      <c r="G22" s="164" t="s">
        <v>35</v>
      </c>
      <c r="H22" s="13">
        <v>43</v>
      </c>
      <c r="I22" s="18">
        <v>9</v>
      </c>
    </row>
    <row r="23" spans="1:10" ht="17.100000000000001" customHeight="1" x14ac:dyDescent="0.3">
      <c r="B23" s="17">
        <v>16</v>
      </c>
      <c r="C23" s="20"/>
      <c r="D23" s="163" t="s">
        <v>36</v>
      </c>
      <c r="E23" s="248" t="s">
        <v>94</v>
      </c>
      <c r="F23" s="165" t="s">
        <v>21</v>
      </c>
      <c r="G23" s="164" t="s">
        <v>37</v>
      </c>
      <c r="H23" s="13" t="s">
        <v>21</v>
      </c>
      <c r="I23" s="18" t="s">
        <v>21</v>
      </c>
    </row>
    <row r="24" spans="1:10" ht="17.100000000000001" customHeight="1" x14ac:dyDescent="0.3">
      <c r="B24" s="17">
        <v>17</v>
      </c>
      <c r="C24" s="22">
        <v>0.70833333333333337</v>
      </c>
      <c r="D24" s="174" t="s">
        <v>38</v>
      </c>
      <c r="E24" s="164" t="s">
        <v>268</v>
      </c>
      <c r="F24" s="165" t="s">
        <v>269</v>
      </c>
      <c r="G24" s="164" t="s">
        <v>39</v>
      </c>
      <c r="H24" s="13">
        <v>13</v>
      </c>
      <c r="I24" s="18">
        <v>6</v>
      </c>
    </row>
    <row r="25" spans="1:10" ht="17.100000000000001" customHeight="1" x14ac:dyDescent="0.3">
      <c r="B25" s="17">
        <v>18</v>
      </c>
      <c r="C25" s="23">
        <v>0.72916666666666663</v>
      </c>
      <c r="D25" s="174" t="s">
        <v>40</v>
      </c>
      <c r="E25" s="164" t="s">
        <v>270</v>
      </c>
      <c r="F25" s="165" t="s">
        <v>271</v>
      </c>
      <c r="G25" s="164" t="s">
        <v>41</v>
      </c>
      <c r="H25" s="13">
        <v>22</v>
      </c>
      <c r="I25" s="18">
        <v>12</v>
      </c>
    </row>
    <row r="26" spans="1:10" ht="17.100000000000001" customHeight="1" x14ac:dyDescent="0.3">
      <c r="B26" s="17">
        <v>19</v>
      </c>
      <c r="C26" s="22">
        <v>0.75</v>
      </c>
      <c r="D26" s="174" t="s">
        <v>42</v>
      </c>
      <c r="E26" s="164" t="s">
        <v>272</v>
      </c>
      <c r="F26" s="165" t="s">
        <v>273</v>
      </c>
      <c r="G26" s="164" t="s">
        <v>43</v>
      </c>
      <c r="H26" s="13">
        <v>11</v>
      </c>
      <c r="I26" s="18">
        <v>18</v>
      </c>
    </row>
    <row r="27" spans="1:10" ht="17.100000000000001" customHeight="1" thickBot="1" x14ac:dyDescent="0.35">
      <c r="A27" s="185"/>
      <c r="B27" s="156">
        <v>20</v>
      </c>
      <c r="C27" s="184">
        <v>0.77083333333333304</v>
      </c>
      <c r="D27" s="186" t="s">
        <v>44</v>
      </c>
      <c r="E27" s="247" t="s">
        <v>97</v>
      </c>
      <c r="F27" s="173" t="s">
        <v>274</v>
      </c>
      <c r="G27" s="172" t="s">
        <v>45</v>
      </c>
      <c r="H27" s="158" t="s">
        <v>97</v>
      </c>
      <c r="I27" s="159" t="s">
        <v>321</v>
      </c>
    </row>
    <row r="28" spans="1:10" ht="17.100000000000001" customHeight="1" x14ac:dyDescent="0.3">
      <c r="A28" s="205">
        <v>43031</v>
      </c>
      <c r="B28" s="17">
        <v>21</v>
      </c>
      <c r="C28" s="22" t="s">
        <v>281</v>
      </c>
      <c r="D28" s="174" t="s">
        <v>46</v>
      </c>
      <c r="E28" s="170" t="s">
        <v>275</v>
      </c>
      <c r="F28" s="165" t="s">
        <v>276</v>
      </c>
      <c r="G28" s="170" t="s">
        <v>47</v>
      </c>
      <c r="H28" s="13">
        <v>11</v>
      </c>
      <c r="I28" s="18">
        <v>23</v>
      </c>
    </row>
    <row r="29" spans="1:10" ht="17.100000000000001" customHeight="1" x14ac:dyDescent="0.3">
      <c r="A29" s="147" t="s">
        <v>280</v>
      </c>
      <c r="B29" s="17">
        <v>22</v>
      </c>
      <c r="C29" s="23" t="s">
        <v>282</v>
      </c>
      <c r="D29" s="175" t="s">
        <v>48</v>
      </c>
      <c r="E29" s="164" t="s">
        <v>277</v>
      </c>
      <c r="F29" s="165" t="s">
        <v>278</v>
      </c>
      <c r="G29" s="170" t="s">
        <v>49</v>
      </c>
      <c r="H29" s="13">
        <v>26</v>
      </c>
      <c r="I29" s="18">
        <v>14</v>
      </c>
    </row>
    <row r="30" spans="1:10" ht="17.100000000000001" customHeight="1" x14ac:dyDescent="0.3">
      <c r="B30" s="17">
        <v>23</v>
      </c>
      <c r="C30" s="23" t="s">
        <v>283</v>
      </c>
      <c r="D30" s="175" t="s">
        <v>50</v>
      </c>
      <c r="E30" s="170" t="s">
        <v>268</v>
      </c>
      <c r="F30" s="176" t="s">
        <v>279</v>
      </c>
      <c r="G30" s="164" t="s">
        <v>51</v>
      </c>
      <c r="H30" s="13">
        <v>17</v>
      </c>
      <c r="I30" s="18">
        <v>19</v>
      </c>
    </row>
    <row r="31" spans="1:10" ht="17.100000000000001" customHeight="1" x14ac:dyDescent="0.3">
      <c r="B31" s="17">
        <v>24</v>
      </c>
      <c r="C31" s="23" t="s">
        <v>284</v>
      </c>
      <c r="D31" s="175" t="s">
        <v>52</v>
      </c>
      <c r="E31" s="170" t="s">
        <v>273</v>
      </c>
      <c r="F31" s="176" t="s">
        <v>274</v>
      </c>
      <c r="G31" s="170" t="s">
        <v>53</v>
      </c>
      <c r="H31" s="13">
        <v>16</v>
      </c>
      <c r="I31" s="18">
        <v>43</v>
      </c>
    </row>
    <row r="32" spans="1:10" ht="17.100000000000001" customHeight="1" x14ac:dyDescent="0.3">
      <c r="B32" s="17">
        <v>25</v>
      </c>
      <c r="C32" s="23" t="s">
        <v>285</v>
      </c>
      <c r="D32" s="174" t="s">
        <v>54</v>
      </c>
      <c r="E32" s="170" t="s">
        <v>96</v>
      </c>
      <c r="F32" s="176" t="s">
        <v>279</v>
      </c>
      <c r="G32" s="164" t="s">
        <v>55</v>
      </c>
      <c r="H32" s="13">
        <v>29</v>
      </c>
      <c r="I32" s="18">
        <v>16</v>
      </c>
    </row>
    <row r="33" spans="1:10" ht="17.100000000000001" customHeight="1" thickBot="1" x14ac:dyDescent="0.35">
      <c r="A33" s="206"/>
      <c r="B33" s="156">
        <v>26</v>
      </c>
      <c r="C33" s="184" t="s">
        <v>286</v>
      </c>
      <c r="D33" s="186" t="s">
        <v>56</v>
      </c>
      <c r="E33" s="207" t="s">
        <v>84</v>
      </c>
      <c r="F33" s="208" t="s">
        <v>82</v>
      </c>
      <c r="G33" s="172" t="s">
        <v>57</v>
      </c>
      <c r="H33" s="158">
        <v>7</v>
      </c>
      <c r="I33" s="159">
        <v>30</v>
      </c>
    </row>
    <row r="34" spans="1:10" ht="17.100000000000001" customHeight="1" x14ac:dyDescent="0.3">
      <c r="A34" s="209">
        <v>43032</v>
      </c>
      <c r="B34" s="17">
        <v>27</v>
      </c>
      <c r="C34" s="24" t="s">
        <v>288</v>
      </c>
      <c r="D34" s="174" t="s">
        <v>58</v>
      </c>
      <c r="E34" s="170" t="s">
        <v>88</v>
      </c>
      <c r="F34" s="165" t="s">
        <v>96</v>
      </c>
      <c r="G34" s="170" t="s">
        <v>59</v>
      </c>
      <c r="H34" s="13">
        <v>22</v>
      </c>
      <c r="I34" s="18">
        <v>20</v>
      </c>
    </row>
    <row r="35" spans="1:10" ht="17.100000000000001" customHeight="1" x14ac:dyDescent="0.3">
      <c r="A35" s="147" t="s">
        <v>287</v>
      </c>
      <c r="B35" s="17">
        <v>28</v>
      </c>
      <c r="C35" s="23" t="s">
        <v>282</v>
      </c>
      <c r="D35" s="175" t="s">
        <v>60</v>
      </c>
      <c r="E35" s="170" t="s">
        <v>92</v>
      </c>
      <c r="F35" s="176" t="s">
        <v>82</v>
      </c>
      <c r="G35" s="164" t="s">
        <v>61</v>
      </c>
      <c r="H35" s="13">
        <v>31</v>
      </c>
      <c r="I35" s="18">
        <v>28</v>
      </c>
    </row>
    <row r="36" spans="1:10" ht="17.100000000000001" customHeight="1" x14ac:dyDescent="0.3">
      <c r="B36" s="17">
        <v>29</v>
      </c>
      <c r="C36" s="24" t="s">
        <v>283</v>
      </c>
      <c r="D36" s="174" t="s">
        <v>62</v>
      </c>
      <c r="E36" s="170" t="s">
        <v>96</v>
      </c>
      <c r="F36" s="176" t="s">
        <v>82</v>
      </c>
      <c r="G36" s="170" t="s">
        <v>63</v>
      </c>
      <c r="H36" s="13">
        <v>38</v>
      </c>
      <c r="I36" s="18">
        <v>37</v>
      </c>
    </row>
    <row r="37" spans="1:10" ht="17.100000000000001" customHeight="1" thickBot="1" x14ac:dyDescent="0.35">
      <c r="A37" s="179"/>
      <c r="B37" s="121">
        <v>30</v>
      </c>
      <c r="C37" s="184" t="s">
        <v>284</v>
      </c>
      <c r="D37" s="214" t="s">
        <v>64</v>
      </c>
      <c r="E37" s="172" t="s">
        <v>88</v>
      </c>
      <c r="F37" s="208" t="s">
        <v>92</v>
      </c>
      <c r="G37" s="172" t="s">
        <v>65</v>
      </c>
      <c r="H37" s="229">
        <v>17</v>
      </c>
      <c r="I37" s="230">
        <v>30</v>
      </c>
    </row>
    <row r="38" spans="1:10" s="12" customFormat="1" ht="17.100000000000001" customHeight="1" x14ac:dyDescent="0.25">
      <c r="A38" s="231"/>
      <c r="B38" s="232"/>
      <c r="C38" s="233" t="s">
        <v>13</v>
      </c>
      <c r="D38" s="233"/>
      <c r="E38" s="234"/>
      <c r="H38" s="235" t="s">
        <v>66</v>
      </c>
      <c r="I38" s="236"/>
      <c r="J38" s="218"/>
    </row>
    <row r="39" spans="1:10" ht="17.100000000000001" customHeight="1" x14ac:dyDescent="0.3">
      <c r="B39" s="215"/>
      <c r="C39" s="19"/>
      <c r="D39" s="19"/>
      <c r="E39" s="177"/>
      <c r="F39" s="161"/>
      <c r="G39" s="161"/>
      <c r="H39" s="216"/>
      <c r="I39" s="14"/>
    </row>
    <row r="40" spans="1:10" ht="18" customHeight="1" x14ac:dyDescent="0.3">
      <c r="B40" s="2" t="s">
        <v>6</v>
      </c>
      <c r="C40" s="155"/>
      <c r="D40" s="155"/>
      <c r="F40" s="161" t="s">
        <v>101</v>
      </c>
      <c r="G40" s="161"/>
      <c r="H40" s="160"/>
      <c r="I40" s="14"/>
    </row>
    <row r="41" spans="1:10" ht="3" customHeight="1" x14ac:dyDescent="0.3">
      <c r="C41" s="155"/>
      <c r="D41" s="155"/>
      <c r="F41" s="11"/>
      <c r="G41" s="11"/>
      <c r="I41" s="5"/>
    </row>
    <row r="42" spans="1:10" s="2" customFormat="1" ht="19.5" customHeight="1" x14ac:dyDescent="0.3">
      <c r="A42" s="182"/>
      <c r="B42" s="2" t="s">
        <v>67</v>
      </c>
      <c r="C42" s="155"/>
      <c r="D42" s="155"/>
      <c r="F42" s="2" t="s">
        <v>102</v>
      </c>
      <c r="H42" s="11"/>
    </row>
    <row r="43" spans="1:10" s="2" customFormat="1" x14ac:dyDescent="0.3">
      <c r="A43" s="182"/>
    </row>
    <row r="44" spans="1:10" s="2" customFormat="1" x14ac:dyDescent="0.3">
      <c r="A44" s="182"/>
      <c r="C44" s="161"/>
      <c r="D44" s="161"/>
      <c r="E44" s="161"/>
      <c r="F44" s="161"/>
      <c r="G44" s="161"/>
      <c r="H44" s="161"/>
      <c r="I44" s="161"/>
    </row>
    <row r="45" spans="1:10" x14ac:dyDescent="0.3">
      <c r="C45" s="161"/>
      <c r="D45" s="161"/>
      <c r="E45" s="161"/>
      <c r="F45" s="161"/>
      <c r="G45" s="161"/>
      <c r="H45" s="161"/>
      <c r="I45" s="161"/>
      <c r="J45" s="161"/>
    </row>
    <row r="46" spans="1:10" x14ac:dyDescent="0.3">
      <c r="C46" s="161"/>
      <c r="D46" s="161"/>
      <c r="E46" s="161"/>
      <c r="F46" s="161"/>
      <c r="G46" s="161"/>
      <c r="H46" s="161"/>
      <c r="I46" s="161"/>
      <c r="J46" s="161"/>
    </row>
    <row r="47" spans="1:10" x14ac:dyDescent="0.3">
      <c r="C47" s="161"/>
      <c r="D47" s="161"/>
      <c r="E47" s="161"/>
      <c r="F47" s="161"/>
      <c r="G47" s="161"/>
      <c r="H47" s="161"/>
      <c r="I47" s="161"/>
      <c r="J47" s="161"/>
    </row>
    <row r="48" spans="1:10" x14ac:dyDescent="0.3">
      <c r="C48" s="161"/>
      <c r="D48" s="161"/>
      <c r="E48" s="161"/>
      <c r="F48" s="161"/>
      <c r="G48" s="161"/>
      <c r="H48" s="161"/>
      <c r="I48" s="161"/>
      <c r="J48" s="161"/>
    </row>
    <row r="49" spans="3:10" x14ac:dyDescent="0.3">
      <c r="C49" s="161"/>
      <c r="D49" s="161"/>
      <c r="E49" s="161"/>
      <c r="F49" s="161"/>
      <c r="G49" s="161"/>
      <c r="H49" s="161"/>
      <c r="I49" s="161"/>
      <c r="J49" s="161"/>
    </row>
    <row r="50" spans="3:10" x14ac:dyDescent="0.3">
      <c r="C50" s="161"/>
      <c r="D50" s="161"/>
      <c r="E50" s="161"/>
      <c r="F50" s="161"/>
      <c r="G50" s="161"/>
      <c r="H50" s="161"/>
      <c r="I50" s="161"/>
      <c r="J50" s="161"/>
    </row>
    <row r="51" spans="3:10" x14ac:dyDescent="0.3">
      <c r="C51" s="161"/>
      <c r="D51" s="161"/>
      <c r="E51" s="161"/>
      <c r="F51" s="161"/>
      <c r="G51" s="161"/>
      <c r="H51" s="161"/>
      <c r="I51" s="161"/>
      <c r="J51" s="161"/>
    </row>
    <row r="52" spans="3:10" x14ac:dyDescent="0.3">
      <c r="C52" s="161"/>
      <c r="D52" s="161"/>
      <c r="E52" s="161"/>
      <c r="F52" s="161"/>
      <c r="G52" s="161"/>
      <c r="H52" s="161"/>
      <c r="I52" s="161"/>
      <c r="J52" s="161"/>
    </row>
    <row r="53" spans="3:10" x14ac:dyDescent="0.3">
      <c r="C53" s="161"/>
      <c r="D53" s="161"/>
      <c r="E53" s="161"/>
      <c r="F53" s="161"/>
      <c r="G53" s="161"/>
      <c r="H53" s="161"/>
      <c r="I53" s="161"/>
      <c r="J53" s="161"/>
    </row>
    <row r="54" spans="3:10" x14ac:dyDescent="0.3">
      <c r="C54" s="161"/>
      <c r="D54" s="161"/>
      <c r="E54" s="161"/>
      <c r="F54" s="161"/>
      <c r="G54" s="161"/>
      <c r="H54" s="161"/>
      <c r="I54" s="161"/>
      <c r="J54" s="161"/>
    </row>
    <row r="55" spans="3:10" x14ac:dyDescent="0.3">
      <c r="C55" s="161"/>
      <c r="D55" s="161"/>
      <c r="E55" s="161"/>
      <c r="F55" s="161"/>
      <c r="G55" s="161"/>
      <c r="H55" s="161"/>
      <c r="I55" s="161"/>
      <c r="J55" s="161"/>
    </row>
    <row r="56" spans="3:10" x14ac:dyDescent="0.3">
      <c r="C56" s="161"/>
      <c r="D56" s="161"/>
      <c r="E56" s="161"/>
      <c r="F56" s="161"/>
      <c r="G56" s="161"/>
      <c r="H56" s="161"/>
      <c r="I56" s="161"/>
      <c r="J56" s="161"/>
    </row>
    <row r="57" spans="3:10" x14ac:dyDescent="0.3">
      <c r="C57" s="161"/>
      <c r="D57" s="161"/>
      <c r="E57" s="161"/>
      <c r="F57" s="161"/>
      <c r="G57" s="161"/>
      <c r="H57" s="161"/>
      <c r="I57" s="161"/>
      <c r="J57" s="161"/>
    </row>
    <row r="58" spans="3:10" x14ac:dyDescent="0.3">
      <c r="C58" s="161"/>
      <c r="D58" s="161"/>
      <c r="E58" s="161"/>
      <c r="F58" s="161"/>
      <c r="G58" s="161"/>
      <c r="H58" s="161"/>
      <c r="I58" s="161"/>
      <c r="J58" s="161"/>
    </row>
    <row r="59" spans="3:10" x14ac:dyDescent="0.3">
      <c r="C59" s="161"/>
      <c r="D59" s="161"/>
      <c r="E59" s="161"/>
      <c r="F59" s="161"/>
      <c r="G59" s="161"/>
      <c r="H59" s="161"/>
      <c r="I59" s="161"/>
      <c r="J59" s="161"/>
    </row>
    <row r="60" spans="3:10" x14ac:dyDescent="0.3">
      <c r="C60" s="161"/>
      <c r="D60" s="161"/>
      <c r="E60" s="161"/>
      <c r="F60" s="161"/>
      <c r="G60" s="161"/>
      <c r="H60" s="161"/>
      <c r="I60" s="161"/>
      <c r="J60" s="161"/>
    </row>
    <row r="61" spans="3:10" x14ac:dyDescent="0.3">
      <c r="C61" s="161"/>
      <c r="D61" s="161"/>
      <c r="E61" s="161"/>
      <c r="F61" s="161"/>
      <c r="G61" s="161"/>
      <c r="H61" s="161"/>
      <c r="I61" s="161"/>
      <c r="J61" s="161"/>
    </row>
    <row r="62" spans="3:10" x14ac:dyDescent="0.3">
      <c r="C62" s="161"/>
      <c r="D62" s="161"/>
      <c r="E62" s="161"/>
      <c r="F62" s="161"/>
      <c r="G62" s="161"/>
      <c r="H62" s="161"/>
      <c r="I62" s="161"/>
      <c r="J62" s="161"/>
    </row>
    <row r="63" spans="3:10" x14ac:dyDescent="0.3">
      <c r="C63" s="161"/>
      <c r="D63" s="161"/>
      <c r="E63" s="161"/>
      <c r="F63" s="161"/>
      <c r="G63" s="161"/>
      <c r="H63" s="161"/>
      <c r="I63" s="161"/>
      <c r="J63" s="161"/>
    </row>
    <row r="64" spans="3:10" x14ac:dyDescent="0.3">
      <c r="C64" s="161"/>
      <c r="D64" s="161"/>
      <c r="E64" s="161"/>
      <c r="F64" s="161"/>
      <c r="G64" s="161"/>
      <c r="H64" s="161"/>
      <c r="I64" s="161"/>
      <c r="J64" s="161"/>
    </row>
    <row r="65" spans="3:10" x14ac:dyDescent="0.3">
      <c r="C65" s="161"/>
      <c r="D65" s="161"/>
      <c r="E65" s="161"/>
      <c r="F65" s="161"/>
      <c r="G65" s="161"/>
      <c r="H65" s="161"/>
      <c r="I65" s="161"/>
      <c r="J65" s="161"/>
    </row>
    <row r="66" spans="3:10" x14ac:dyDescent="0.3">
      <c r="C66" s="161"/>
      <c r="D66" s="161"/>
      <c r="E66" s="161"/>
      <c r="F66" s="161"/>
      <c r="G66" s="161"/>
      <c r="H66" s="161"/>
      <c r="I66" s="161"/>
      <c r="J66" s="161"/>
    </row>
    <row r="67" spans="3:10" x14ac:dyDescent="0.3">
      <c r="C67" s="161"/>
      <c r="D67" s="161"/>
      <c r="E67" s="161"/>
      <c r="F67" s="161"/>
      <c r="G67" s="161"/>
      <c r="H67" s="161"/>
      <c r="I67" s="161"/>
      <c r="J67" s="161"/>
    </row>
    <row r="68" spans="3:10" x14ac:dyDescent="0.3">
      <c r="C68" s="161"/>
      <c r="D68" s="161"/>
      <c r="E68" s="161"/>
      <c r="F68" s="161"/>
      <c r="G68" s="161"/>
      <c r="H68" s="161"/>
      <c r="I68" s="161"/>
      <c r="J68" s="161"/>
    </row>
    <row r="69" spans="3:10" x14ac:dyDescent="0.3">
      <c r="C69" s="161"/>
      <c r="D69" s="161"/>
      <c r="E69" s="161"/>
      <c r="F69" s="161"/>
      <c r="G69" s="161"/>
      <c r="H69" s="161"/>
      <c r="I69" s="161"/>
      <c r="J69" s="161"/>
    </row>
    <row r="70" spans="3:10" x14ac:dyDescent="0.3">
      <c r="C70" s="161"/>
      <c r="D70" s="161"/>
      <c r="E70" s="161"/>
      <c r="F70" s="161"/>
      <c r="G70" s="161"/>
      <c r="H70" s="161"/>
      <c r="I70" s="161"/>
      <c r="J70" s="161"/>
    </row>
    <row r="71" spans="3:10" x14ac:dyDescent="0.3">
      <c r="C71" s="161"/>
      <c r="D71" s="161"/>
      <c r="E71" s="161"/>
      <c r="F71" s="161"/>
      <c r="G71" s="161"/>
      <c r="H71" s="161"/>
      <c r="I71" s="161"/>
      <c r="J71" s="161"/>
    </row>
    <row r="72" spans="3:10" x14ac:dyDescent="0.3">
      <c r="C72" s="161"/>
      <c r="D72" s="161"/>
      <c r="E72" s="161"/>
      <c r="F72" s="161"/>
      <c r="G72" s="161"/>
      <c r="H72" s="161"/>
      <c r="I72" s="161"/>
      <c r="J72" s="161"/>
    </row>
    <row r="73" spans="3:10" x14ac:dyDescent="0.3">
      <c r="C73" s="161"/>
      <c r="D73" s="161"/>
      <c r="E73" s="161"/>
      <c r="F73" s="161"/>
      <c r="G73" s="161"/>
      <c r="H73" s="161"/>
      <c r="I73" s="161"/>
      <c r="J73" s="161"/>
    </row>
    <row r="74" spans="3:10" x14ac:dyDescent="0.3">
      <c r="C74" s="161"/>
      <c r="D74" s="161"/>
      <c r="E74" s="161"/>
      <c r="F74" s="161"/>
      <c r="G74" s="161"/>
      <c r="H74" s="161"/>
      <c r="I74" s="161"/>
      <c r="J74" s="161"/>
    </row>
    <row r="75" spans="3:10" x14ac:dyDescent="0.3">
      <c r="C75" s="161"/>
      <c r="D75" s="161"/>
      <c r="E75" s="161"/>
      <c r="F75" s="161"/>
      <c r="G75" s="161"/>
      <c r="H75" s="161"/>
      <c r="I75" s="161"/>
      <c r="J75" s="161"/>
    </row>
    <row r="76" spans="3:10" x14ac:dyDescent="0.3">
      <c r="C76" s="161"/>
      <c r="D76" s="161"/>
      <c r="E76" s="161"/>
      <c r="F76" s="161"/>
      <c r="G76" s="161"/>
      <c r="H76" s="161"/>
      <c r="I76" s="161"/>
      <c r="J76" s="161"/>
    </row>
    <row r="77" spans="3:10" x14ac:dyDescent="0.3">
      <c r="C77" s="161"/>
      <c r="D77" s="161"/>
      <c r="E77" s="161"/>
      <c r="F77" s="161"/>
      <c r="G77" s="161"/>
      <c r="H77" s="161"/>
      <c r="I77" s="161"/>
      <c r="J77" s="161"/>
    </row>
    <row r="78" spans="3:10" x14ac:dyDescent="0.3">
      <c r="C78" s="161"/>
      <c r="D78" s="161"/>
      <c r="E78" s="161"/>
      <c r="F78" s="161"/>
      <c r="G78" s="161"/>
      <c r="H78" s="161"/>
      <c r="I78" s="161"/>
      <c r="J78" s="161"/>
    </row>
    <row r="79" spans="3:10" x14ac:dyDescent="0.3">
      <c r="C79" s="161"/>
      <c r="D79" s="161"/>
      <c r="E79" s="161"/>
      <c r="F79" s="161"/>
      <c r="G79" s="161"/>
      <c r="H79" s="161"/>
      <c r="I79" s="161"/>
      <c r="J79" s="161"/>
    </row>
    <row r="80" spans="3:10" x14ac:dyDescent="0.3">
      <c r="C80" s="161"/>
      <c r="D80" s="161"/>
      <c r="E80" s="161"/>
      <c r="F80" s="161"/>
      <c r="G80" s="161"/>
      <c r="H80" s="161"/>
      <c r="I80" s="161"/>
      <c r="J80" s="161"/>
    </row>
    <row r="81" spans="3:10" x14ac:dyDescent="0.3">
      <c r="C81" s="161"/>
      <c r="D81" s="161"/>
      <c r="E81" s="161"/>
      <c r="F81" s="161"/>
      <c r="G81" s="161"/>
      <c r="H81" s="161"/>
      <c r="I81" s="161"/>
      <c r="J81" s="161"/>
    </row>
    <row r="82" spans="3:10" x14ac:dyDescent="0.3">
      <c r="C82" s="161"/>
      <c r="D82" s="161"/>
      <c r="E82" s="161"/>
      <c r="F82" s="161"/>
      <c r="G82" s="161"/>
      <c r="H82" s="161"/>
      <c r="I82" s="161"/>
      <c r="J82" s="161"/>
    </row>
    <row r="83" spans="3:10" x14ac:dyDescent="0.3">
      <c r="C83" s="161"/>
      <c r="D83" s="161"/>
      <c r="E83" s="161"/>
      <c r="F83" s="161"/>
      <c r="G83" s="161"/>
      <c r="H83" s="161"/>
      <c r="I83" s="161"/>
      <c r="J83" s="161"/>
    </row>
    <row r="84" spans="3:10" x14ac:dyDescent="0.3">
      <c r="C84" s="161"/>
      <c r="D84" s="161"/>
      <c r="E84" s="161"/>
      <c r="F84" s="161"/>
      <c r="G84" s="161"/>
      <c r="H84" s="161"/>
      <c r="I84" s="161"/>
      <c r="J84" s="161"/>
    </row>
    <row r="85" spans="3:10" x14ac:dyDescent="0.3">
      <c r="C85" s="161"/>
      <c r="D85" s="161"/>
      <c r="E85" s="161"/>
      <c r="F85" s="161"/>
      <c r="G85" s="161"/>
      <c r="H85" s="161"/>
      <c r="I85" s="161"/>
      <c r="J85" s="161"/>
    </row>
    <row r="86" spans="3:10" x14ac:dyDescent="0.3">
      <c r="C86" s="161"/>
      <c r="D86" s="161"/>
      <c r="E86" s="161"/>
      <c r="F86" s="161"/>
      <c r="G86" s="161"/>
      <c r="H86" s="161"/>
      <c r="I86" s="161"/>
      <c r="J86" s="161"/>
    </row>
    <row r="87" spans="3:10" x14ac:dyDescent="0.3">
      <c r="C87" s="161"/>
      <c r="D87" s="161"/>
      <c r="E87" s="161"/>
      <c r="F87" s="161"/>
      <c r="G87" s="161"/>
      <c r="H87" s="161"/>
      <c r="I87" s="161"/>
      <c r="J87" s="161"/>
    </row>
    <row r="88" spans="3:10" x14ac:dyDescent="0.3">
      <c r="C88" s="161"/>
      <c r="D88" s="161"/>
      <c r="E88" s="161"/>
      <c r="F88" s="161"/>
      <c r="G88" s="161"/>
      <c r="H88" s="161"/>
      <c r="I88" s="161"/>
      <c r="J88" s="161"/>
    </row>
    <row r="89" spans="3:10" x14ac:dyDescent="0.3">
      <c r="J89" s="161"/>
    </row>
  </sheetData>
  <mergeCells count="7">
    <mergeCell ref="H7:I7"/>
    <mergeCell ref="B1:I1"/>
    <mergeCell ref="B2:I2"/>
    <mergeCell ref="B3:I3"/>
    <mergeCell ref="B4:I4"/>
    <mergeCell ref="D7:E7"/>
    <mergeCell ref="F7:G7"/>
  </mergeCells>
  <phoneticPr fontId="2" type="noConversion"/>
  <printOptions horizontalCentered="1"/>
  <pageMargins left="0.43307086614173229" right="0.23622047244094491" top="0.51181102362204722" bottom="0.55118110236220474" header="0.31496062992125984" footer="0.31496062992125984"/>
  <pageSetup paperSize="9" orientation="portrait" r:id="rId1"/>
  <headerFoot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3"/>
  <sheetViews>
    <sheetView zoomScale="55" zoomScaleNormal="55" zoomScalePageLayoutView="55" workbookViewId="0">
      <selection activeCell="Y45" sqref="Y45"/>
    </sheetView>
  </sheetViews>
  <sheetFormatPr defaultColWidth="9.109375" defaultRowHeight="24.6" x14ac:dyDescent="0.4"/>
  <cols>
    <col min="1" max="1" width="4.21875" style="6" customWidth="1"/>
    <col min="2" max="2" width="15.77734375" style="8" customWidth="1"/>
    <col min="3" max="3" width="6.5546875" style="26" customWidth="1"/>
    <col min="4" max="4" width="15.21875" style="8" customWidth="1"/>
    <col min="5" max="5" width="7.109375" style="27" customWidth="1"/>
    <col min="6" max="6" width="15.109375" style="8" customWidth="1"/>
    <col min="7" max="7" width="6.88671875" style="28" customWidth="1"/>
    <col min="8" max="8" width="15.21875" style="8" customWidth="1"/>
    <col min="9" max="9" width="6.88671875" style="2" customWidth="1"/>
    <col min="10" max="10" width="6.88671875" style="1" customWidth="1"/>
    <col min="11" max="11" width="14.77734375" style="2" customWidth="1"/>
    <col min="12" max="12" width="6.88671875" style="1" customWidth="1"/>
    <col min="13" max="13" width="14.77734375" style="10" customWidth="1"/>
    <col min="14" max="14" width="7.109375" style="2" customWidth="1"/>
    <col min="15" max="15" width="16" style="10" customWidth="1"/>
    <col min="16" max="16" width="6.88671875" style="2" customWidth="1"/>
    <col min="17" max="17" width="15.5546875" style="10" customWidth="1"/>
    <col min="18" max="18" width="7.21875" style="2" customWidth="1"/>
    <col min="19" max="19" width="15.77734375" style="10" customWidth="1"/>
    <col min="20" max="16384" width="9.109375" style="2"/>
  </cols>
  <sheetData>
    <row r="1" spans="1:20" x14ac:dyDescent="0.4">
      <c r="A1" s="277"/>
      <c r="B1" s="197"/>
      <c r="C1" s="31"/>
      <c r="D1" s="272"/>
      <c r="E1" s="33"/>
      <c r="F1" s="274"/>
      <c r="G1" s="114"/>
      <c r="H1" s="278"/>
      <c r="I1" s="87"/>
      <c r="J1" s="275"/>
      <c r="K1" s="279" t="s">
        <v>100</v>
      </c>
      <c r="L1" s="275"/>
      <c r="M1" s="275"/>
      <c r="N1" s="280"/>
      <c r="O1" s="198"/>
      <c r="P1" s="87"/>
      <c r="Q1" s="41"/>
      <c r="R1" s="42"/>
      <c r="S1" s="41"/>
    </row>
    <row r="2" spans="1:20" ht="27.9" customHeight="1" x14ac:dyDescent="0.4">
      <c r="A2" s="29"/>
      <c r="B2" s="30"/>
      <c r="C2" s="31"/>
      <c r="D2" s="32"/>
      <c r="E2" s="33"/>
      <c r="F2" s="34"/>
      <c r="G2" s="35"/>
      <c r="H2" s="36"/>
      <c r="I2" s="38"/>
      <c r="J2" s="38"/>
      <c r="K2" s="43" t="s">
        <v>77</v>
      </c>
      <c r="L2" s="38"/>
      <c r="M2" s="38"/>
      <c r="N2" s="39"/>
      <c r="O2" s="40"/>
      <c r="P2" s="37"/>
      <c r="Q2" s="41"/>
      <c r="R2" s="42"/>
      <c r="S2" s="41"/>
    </row>
    <row r="3" spans="1:20" s="10" customFormat="1" x14ac:dyDescent="0.4">
      <c r="A3" s="41"/>
      <c r="B3" s="272"/>
      <c r="C3" s="45"/>
      <c r="D3" s="273" t="s">
        <v>0</v>
      </c>
      <c r="E3" s="46"/>
      <c r="F3" s="87"/>
      <c r="G3" s="47"/>
      <c r="H3" s="274"/>
      <c r="I3" s="275"/>
      <c r="J3" s="275"/>
      <c r="K3" s="275"/>
      <c r="L3" s="275"/>
      <c r="M3" s="275"/>
      <c r="N3" s="87"/>
      <c r="O3" s="41"/>
      <c r="P3" s="87"/>
      <c r="Q3" s="273" t="s">
        <v>309</v>
      </c>
      <c r="R3" s="41"/>
      <c r="S3" s="41"/>
    </row>
    <row r="4" spans="1:20" ht="21.9" customHeight="1" x14ac:dyDescent="0.4">
      <c r="A4" s="48"/>
      <c r="B4" s="272" t="s">
        <v>8</v>
      </c>
      <c r="C4" s="45"/>
      <c r="D4" s="32"/>
      <c r="E4" s="33"/>
      <c r="F4" s="49"/>
      <c r="G4" s="50"/>
      <c r="H4" s="49"/>
      <c r="I4" s="42"/>
      <c r="J4" s="51"/>
      <c r="K4" s="276" t="s">
        <v>9</v>
      </c>
      <c r="L4" s="51"/>
      <c r="M4" s="53"/>
      <c r="N4" s="42"/>
      <c r="O4" s="32"/>
      <c r="P4" s="54"/>
      <c r="Q4" s="55"/>
      <c r="R4" s="54"/>
      <c r="S4" s="55"/>
      <c r="T4" s="5"/>
    </row>
    <row r="5" spans="1:20" ht="30.9" customHeight="1" x14ac:dyDescent="0.4">
      <c r="A5" s="48"/>
      <c r="C5" s="45"/>
      <c r="D5" s="272" t="s">
        <v>10</v>
      </c>
      <c r="E5" s="33"/>
      <c r="F5" s="42"/>
      <c r="G5" s="50"/>
      <c r="H5" s="149"/>
      <c r="I5" s="42"/>
      <c r="J5" s="42"/>
      <c r="K5" s="52"/>
      <c r="L5" s="51"/>
      <c r="M5" s="42"/>
      <c r="N5" s="42"/>
      <c r="O5" s="42"/>
      <c r="P5" s="54"/>
      <c r="Q5" s="42"/>
      <c r="R5" s="54"/>
      <c r="S5" s="42"/>
      <c r="T5" s="5"/>
    </row>
    <row r="6" spans="1:20" ht="20.100000000000001" customHeight="1" thickBot="1" x14ac:dyDescent="0.45">
      <c r="A6" s="48">
        <f>IF($N$43=TRUE,1,"")</f>
        <v>1</v>
      </c>
      <c r="B6" s="56" t="str">
        <f>'Протокол змагань'!E8</f>
        <v>Агро.</v>
      </c>
      <c r="C6" s="102">
        <f>'Протокол змагань'!H8</f>
        <v>42</v>
      </c>
      <c r="E6" s="33"/>
      <c r="F6" s="281">
        <v>0.25</v>
      </c>
      <c r="G6" s="63"/>
      <c r="H6" s="30"/>
      <c r="I6" s="282">
        <v>0.5</v>
      </c>
      <c r="J6" s="282"/>
      <c r="K6" s="65"/>
      <c r="L6" s="66"/>
      <c r="M6" s="281">
        <v>0.25</v>
      </c>
      <c r="N6" s="54"/>
      <c r="O6" s="283" t="s">
        <v>12</v>
      </c>
      <c r="P6" s="54"/>
      <c r="Q6" s="272" t="s">
        <v>11</v>
      </c>
      <c r="R6" s="42"/>
      <c r="S6" s="272" t="s">
        <v>10</v>
      </c>
      <c r="T6" s="5"/>
    </row>
    <row r="7" spans="1:20" ht="20.100000000000001" customHeight="1" thickBot="1" x14ac:dyDescent="0.45">
      <c r="A7" s="48"/>
      <c r="B7" s="60">
        <f>IF($N$42=TRUE,B3+1,"")</f>
        <v>1</v>
      </c>
      <c r="C7" s="154"/>
      <c r="D7" s="56" t="str">
        <f>'Протокол змагань'!E16</f>
        <v>Агро.</v>
      </c>
      <c r="E7" s="72">
        <f>'Протокол змагань'!H16</f>
        <v>19</v>
      </c>
      <c r="F7" s="47"/>
      <c r="G7" s="47"/>
      <c r="H7" s="71"/>
      <c r="I7" s="64"/>
      <c r="J7" s="58"/>
      <c r="K7" s="65"/>
      <c r="L7" s="66"/>
      <c r="M7" s="66"/>
      <c r="N7" s="54"/>
      <c r="O7" s="55"/>
      <c r="P7" s="54"/>
      <c r="Q7" s="54"/>
      <c r="R7" s="42"/>
      <c r="T7" s="5"/>
    </row>
    <row r="8" spans="1:20" ht="20.100000000000001" customHeight="1" thickBot="1" x14ac:dyDescent="0.45">
      <c r="A8" s="68">
        <f>IF($N$43=TRUE,16,"")</f>
        <v>16</v>
      </c>
      <c r="B8" s="56" t="str">
        <f>'Протокол змагань'!F8</f>
        <v>ЕАЕ</v>
      </c>
      <c r="C8" s="69">
        <f>'Протокол змагань'!I8</f>
        <v>14</v>
      </c>
      <c r="D8" s="150" t="str">
        <f>IF($N$43=TRUE,"W1","")</f>
        <v>W1</v>
      </c>
      <c r="E8" s="70"/>
      <c r="F8" s="47"/>
      <c r="G8" s="47"/>
      <c r="H8" s="71"/>
      <c r="I8" s="64"/>
      <c r="J8" s="58"/>
      <c r="K8" s="65"/>
      <c r="L8" s="66"/>
      <c r="M8" s="66"/>
      <c r="N8" s="54"/>
      <c r="O8" s="55"/>
      <c r="P8" s="54"/>
      <c r="Q8" s="54"/>
      <c r="R8" s="72">
        <f>'Протокол змагань'!H20</f>
        <v>20</v>
      </c>
      <c r="S8" s="56" t="str">
        <f>'Протокол змагань'!E20</f>
        <v>ЕАЕ</v>
      </c>
      <c r="T8" s="5"/>
    </row>
    <row r="9" spans="1:20" ht="20.100000000000001" customHeight="1" thickBot="1" x14ac:dyDescent="0.45">
      <c r="A9" s="68"/>
      <c r="B9" s="30"/>
      <c r="C9" s="31"/>
      <c r="D9" s="60">
        <f>IF($N$42=TRUE,$B$35+1,"")</f>
        <v>9</v>
      </c>
      <c r="E9" s="73"/>
      <c r="F9" s="56" t="str">
        <f>'Протокол змагань'!E28</f>
        <v xml:space="preserve">ЗВ </v>
      </c>
      <c r="G9" s="74">
        <f>'Протокол змагань'!H28</f>
        <v>11</v>
      </c>
      <c r="H9" s="62"/>
      <c r="I9" s="64"/>
      <c r="J9" s="58"/>
      <c r="K9" s="65"/>
      <c r="L9" s="74">
        <f>'Протокол змагань'!H32</f>
        <v>29</v>
      </c>
      <c r="M9" s="75" t="str">
        <f>'Протокол змагань'!E32</f>
        <v>ІТ</v>
      </c>
      <c r="N9" s="54"/>
      <c r="O9" s="55"/>
      <c r="P9" s="72">
        <f>'Протокол змагань'!H24</f>
        <v>13</v>
      </c>
      <c r="Q9" s="76" t="str">
        <f>'Протокол змагань'!E24</f>
        <v xml:space="preserve">ЕАЕ </v>
      </c>
      <c r="S9" s="150" t="str">
        <f>IF($N$43=TRUE,"L1","")</f>
        <v>L1</v>
      </c>
      <c r="T9" s="5"/>
    </row>
    <row r="10" spans="1:20" ht="20.100000000000001" customHeight="1" thickBot="1" x14ac:dyDescent="0.45">
      <c r="A10" s="68">
        <f>IF($N$43=TRUE,8,"")</f>
        <v>8</v>
      </c>
      <c r="B10" s="56" t="str">
        <f>'Протокол змагань'!E9</f>
        <v>ЗВ</v>
      </c>
      <c r="C10" s="57" t="str">
        <f>'Протокол змагань'!H9</f>
        <v xml:space="preserve"> + </v>
      </c>
      <c r="D10" s="62"/>
      <c r="E10" s="73"/>
      <c r="F10" s="150" t="str">
        <f>IF($N$43=TRUE,"W9","")</f>
        <v>W9</v>
      </c>
      <c r="G10" s="79"/>
      <c r="H10" s="30"/>
      <c r="I10" s="64"/>
      <c r="J10" s="58"/>
      <c r="K10" s="80"/>
      <c r="L10" s="81"/>
      <c r="M10" s="150" t="str">
        <f>IF($N$43=TRUE,"L22","")</f>
        <v>L22</v>
      </c>
      <c r="N10" s="54"/>
      <c r="O10" s="55"/>
      <c r="P10" s="284"/>
      <c r="Q10" s="151" t="str">
        <f>IF($N$43=TRUE,"W13","")</f>
        <v>W13</v>
      </c>
      <c r="R10" s="77"/>
      <c r="S10" s="78">
        <f>IF($N$42=TRUE,D33+1,"")</f>
        <v>13</v>
      </c>
      <c r="T10" s="5"/>
    </row>
    <row r="11" spans="1:20" ht="20.100000000000001" customHeight="1" thickBot="1" x14ac:dyDescent="0.45">
      <c r="A11" s="48"/>
      <c r="B11" s="60">
        <f>IF($N$42=TRUE,B7+1,"")</f>
        <v>2</v>
      </c>
      <c r="C11" s="61"/>
      <c r="D11" s="84" t="str">
        <f>'Протокол змагань'!F16</f>
        <v>ЗВ</v>
      </c>
      <c r="E11" s="152">
        <f>'Протокол змагань'!I16</f>
        <v>28</v>
      </c>
      <c r="F11" s="30"/>
      <c r="G11" s="85"/>
      <c r="H11" s="30"/>
      <c r="I11" s="64"/>
      <c r="J11" s="58"/>
      <c r="K11" s="80"/>
      <c r="L11" s="81"/>
      <c r="M11" s="67"/>
      <c r="N11" s="72">
        <f>'Протокол змагань'!H30</f>
        <v>17</v>
      </c>
      <c r="O11" s="263" t="str">
        <f>'Протокол змагань'!E30</f>
        <v xml:space="preserve">ЕАЕ </v>
      </c>
      <c r="P11" s="77"/>
      <c r="Q11" s="89">
        <f>IF($N$42=TRUE,S33+1,"")</f>
        <v>17</v>
      </c>
      <c r="R11" s="253">
        <f>'Протокол змагань'!I20</f>
        <v>0</v>
      </c>
      <c r="S11" s="258" t="str">
        <f>'Протокол змагань'!F20</f>
        <v>ГП</v>
      </c>
      <c r="T11" s="5"/>
    </row>
    <row r="12" spans="1:20" ht="20.100000000000001" customHeight="1" thickBot="1" x14ac:dyDescent="0.45">
      <c r="A12" s="68">
        <f>IF($N$43=TRUE,9,"")</f>
        <v>9</v>
      </c>
      <c r="B12" s="250" t="str">
        <f>'Протокол змагань'!F9</f>
        <v>ГП</v>
      </c>
      <c r="C12" s="251" t="str">
        <f>'Протокол змагань'!I9</f>
        <v xml:space="preserve">н/я </v>
      </c>
      <c r="D12" s="150" t="str">
        <f>IF($N$43=TRUE,"W2","")</f>
        <v>W2</v>
      </c>
      <c r="E12" s="88"/>
      <c r="F12" s="32"/>
      <c r="G12" s="85"/>
      <c r="H12" s="30"/>
      <c r="I12" s="244">
        <f>IF($N$42=TRUE,M28+1,"")</f>
        <v>27</v>
      </c>
      <c r="J12" s="244"/>
      <c r="K12" s="82"/>
      <c r="L12" s="81"/>
      <c r="M12" s="89">
        <f>IF($N$42=TRUE,O30+1,"")</f>
        <v>25</v>
      </c>
      <c r="N12" s="77"/>
      <c r="O12" s="151" t="str">
        <f>IF($N$43=TRUE,"W17","")</f>
        <v>W17</v>
      </c>
      <c r="P12" s="77"/>
      <c r="Q12" s="55"/>
      <c r="R12" s="77"/>
      <c r="S12" s="150" t="str">
        <f>IF($N$43=TRUE,"L2","")</f>
        <v>L2</v>
      </c>
      <c r="T12" s="5"/>
    </row>
    <row r="13" spans="1:20" ht="20.100000000000001" customHeight="1" thickBot="1" x14ac:dyDescent="0.45">
      <c r="A13" s="68"/>
      <c r="B13" s="71"/>
      <c r="C13" s="31"/>
      <c r="D13" s="71"/>
      <c r="E13" s="90"/>
      <c r="F13" s="60">
        <f>IF($N$42=TRUE,Q34+1,"")</f>
        <v>21</v>
      </c>
      <c r="G13" s="85"/>
      <c r="H13" s="56" t="str">
        <f>'Протокол змагань'!E34</f>
        <v>КД</v>
      </c>
      <c r="I13" s="74">
        <f>'Протокол змагань'!H34</f>
        <v>22</v>
      </c>
      <c r="J13" s="83">
        <f>'Протокол змагань'!I34</f>
        <v>20</v>
      </c>
      <c r="K13" s="86" t="str">
        <f>'Протокол змагань'!F34</f>
        <v>ІТ</v>
      </c>
      <c r="L13" s="81"/>
      <c r="M13" s="91"/>
      <c r="N13" s="77"/>
      <c r="O13" s="82"/>
      <c r="P13" s="92">
        <f>'Протокол змагань'!I24</f>
        <v>6</v>
      </c>
      <c r="Q13" s="262" t="str">
        <f>'Протокол змагань'!F24</f>
        <v xml:space="preserve">Екон. </v>
      </c>
      <c r="R13" s="77"/>
      <c r="S13" s="55"/>
      <c r="T13" s="5"/>
    </row>
    <row r="14" spans="1:20" ht="20.100000000000001" customHeight="1" thickBot="1" x14ac:dyDescent="0.45">
      <c r="A14" s="68">
        <f>IF($N$43=TRUE,5,"")</f>
        <v>5</v>
      </c>
      <c r="B14" s="56" t="str">
        <f>'Протокол змагань'!E10</f>
        <v>МТ</v>
      </c>
      <c r="C14" s="102">
        <f>'Протокол змагань'!H10</f>
        <v>15</v>
      </c>
      <c r="D14" s="71"/>
      <c r="E14" s="90"/>
      <c r="F14" s="32"/>
      <c r="G14" s="85"/>
      <c r="H14" s="150" t="str">
        <f>IF($N$43=TRUE,"W21","")</f>
        <v>W21</v>
      </c>
      <c r="I14" s="77"/>
      <c r="J14" s="93"/>
      <c r="K14" s="151" t="str">
        <f>IF($N$43=TRUE,"W25","")</f>
        <v>W25</v>
      </c>
      <c r="L14" s="81"/>
      <c r="M14" s="91"/>
      <c r="N14" s="77"/>
      <c r="O14" s="78">
        <f>IF($N$42=TRUE,F29+1,"")</f>
        <v>23</v>
      </c>
      <c r="P14" s="77"/>
      <c r="Q14" s="150" t="str">
        <f>IF($N$43=TRUE,"L12","")</f>
        <v>L12</v>
      </c>
      <c r="R14" s="87"/>
      <c r="S14" s="41"/>
      <c r="T14" s="5"/>
    </row>
    <row r="15" spans="1:20" ht="20.100000000000001" customHeight="1" thickBot="1" x14ac:dyDescent="0.45">
      <c r="A15" s="48"/>
      <c r="B15" s="60">
        <f>IF($N$42=TRUE,B11+1,"")</f>
        <v>3</v>
      </c>
      <c r="C15" s="61"/>
      <c r="D15" s="56" t="str">
        <f>'Протокол змагань'!E17</f>
        <v>ЛСПГ</v>
      </c>
      <c r="E15" s="83">
        <f>'Протокол змагань'!H17</f>
        <v>17</v>
      </c>
      <c r="F15" s="94"/>
      <c r="G15" s="95"/>
      <c r="H15" s="32"/>
      <c r="I15" s="77"/>
      <c r="J15" s="81"/>
      <c r="K15" s="82"/>
      <c r="L15" s="83">
        <f>'Протокол змагань'!I32</f>
        <v>16</v>
      </c>
      <c r="M15" s="265" t="str">
        <f>'Протокол змагань'!F32</f>
        <v xml:space="preserve">МТ </v>
      </c>
      <c r="N15" s="77"/>
      <c r="O15" s="55"/>
      <c r="P15" s="77"/>
      <c r="Q15" s="55"/>
      <c r="R15" s="72" t="str">
        <f>'Протокол змагань'!H21</f>
        <v xml:space="preserve"> + </v>
      </c>
      <c r="S15" s="75" t="str">
        <f>'Протокол змагань'!E21</f>
        <v>МТ</v>
      </c>
      <c r="T15" s="5"/>
    </row>
    <row r="16" spans="1:20" ht="20.100000000000001" customHeight="1" thickBot="1" x14ac:dyDescent="0.45">
      <c r="A16" s="68">
        <f>IF($N$43=TRUE,12,"")</f>
        <v>12</v>
      </c>
      <c r="B16" s="56" t="str">
        <f>'Протокол змагань'!F10</f>
        <v>ЛСПГ</v>
      </c>
      <c r="C16" s="69">
        <f>'Протокол змагань'!I10</f>
        <v>19</v>
      </c>
      <c r="D16" s="150" t="str">
        <f>IF($N$43=TRUE,"W3","")</f>
        <v>W3</v>
      </c>
      <c r="E16" s="96"/>
      <c r="F16" s="30"/>
      <c r="G16" s="85"/>
      <c r="H16" s="30"/>
      <c r="I16" s="97"/>
      <c r="J16" s="40"/>
      <c r="K16" s="55"/>
      <c r="L16" s="81"/>
      <c r="M16" s="151" t="str">
        <f>IF($N$43=TRUE,"W23","")</f>
        <v>W23</v>
      </c>
      <c r="N16" s="77"/>
      <c r="O16" s="55"/>
      <c r="P16" s="72">
        <f>'Протокол змагань'!H25</f>
        <v>22</v>
      </c>
      <c r="Q16" s="76" t="str">
        <f>'Протокол змагань'!E25</f>
        <v xml:space="preserve"> МТ </v>
      </c>
      <c r="S16" s="150" t="str">
        <f>IF($N$43=TRUE,"L3","")</f>
        <v>L3</v>
      </c>
      <c r="T16" s="5"/>
    </row>
    <row r="17" spans="1:24" ht="20.100000000000001" customHeight="1" thickBot="1" x14ac:dyDescent="0.45">
      <c r="A17" s="68"/>
      <c r="B17" s="30"/>
      <c r="C17" s="31"/>
      <c r="D17" s="60">
        <f>IF($N$42=TRUE,D9+1,"")</f>
        <v>10</v>
      </c>
      <c r="E17" s="70"/>
      <c r="F17" s="56" t="str">
        <f>'Протокол змагань'!F28</f>
        <v xml:space="preserve">КД </v>
      </c>
      <c r="G17" s="152">
        <f>'Протокол змагань'!I28</f>
        <v>23</v>
      </c>
      <c r="H17" s="30"/>
      <c r="I17" s="97"/>
      <c r="J17" s="40"/>
      <c r="K17" s="55"/>
      <c r="L17" s="81"/>
      <c r="M17" s="91"/>
      <c r="N17" s="77"/>
      <c r="O17" s="82"/>
      <c r="P17" s="77"/>
      <c r="Q17" s="151" t="str">
        <f>IF($N$43=TRUE,"W14","")</f>
        <v>W14</v>
      </c>
      <c r="R17" s="77"/>
      <c r="S17" s="78">
        <f>IF($N$42=TRUE,S10+1,"")</f>
        <v>14</v>
      </c>
      <c r="T17" s="5"/>
    </row>
    <row r="18" spans="1:24" ht="20.100000000000001" customHeight="1" thickBot="1" x14ac:dyDescent="0.45">
      <c r="A18" s="68">
        <f>IF($N$43=TRUE,4,"")</f>
        <v>4</v>
      </c>
      <c r="B18" s="56" t="str">
        <f>'Протокол змагань'!E11</f>
        <v>КД</v>
      </c>
      <c r="C18" s="57">
        <f>'Протокол змагань'!H11</f>
        <v>33</v>
      </c>
      <c r="D18" s="62"/>
      <c r="E18" s="73"/>
      <c r="F18" s="150" t="str">
        <f>IF($N$43=TRUE,"W10","")</f>
        <v>W10</v>
      </c>
      <c r="G18" s="63"/>
      <c r="I18" s="87"/>
      <c r="J18" s="98"/>
      <c r="L18" s="98"/>
      <c r="M18" s="82"/>
      <c r="N18" s="99">
        <f>'Протокол змагань'!I30</f>
        <v>19</v>
      </c>
      <c r="O18" s="86" t="str">
        <f>'Протокол змагань'!F30</f>
        <v xml:space="preserve">МТ </v>
      </c>
      <c r="P18" s="77"/>
      <c r="Q18" s="89">
        <f>IF($N$42=TRUE,Q11+1,"")</f>
        <v>18</v>
      </c>
      <c r="R18" s="253" t="str">
        <f>'Протокол змагань'!I21</f>
        <v xml:space="preserve"> н/я </v>
      </c>
      <c r="S18" s="258" t="str">
        <f>'Протокол змагань'!F21</f>
        <v>ЗРБЕ</v>
      </c>
      <c r="T18" s="5"/>
    </row>
    <row r="19" spans="1:24" ht="20.100000000000001" customHeight="1" thickBot="1" x14ac:dyDescent="0.45">
      <c r="A19" s="48"/>
      <c r="B19" s="60">
        <f>IF($N$42=TRUE,B15+1,"")</f>
        <v>4</v>
      </c>
      <c r="C19" s="61"/>
      <c r="D19" s="56" t="str">
        <f>'Протокол змагань'!F17</f>
        <v>КД</v>
      </c>
      <c r="E19" s="152">
        <f>'Протокол змагань'!I17</f>
        <v>34</v>
      </c>
      <c r="F19" s="30"/>
      <c r="G19" s="266" t="s">
        <v>328</v>
      </c>
      <c r="H19" s="56" t="str">
        <f>'Протокол змагань'!E37</f>
        <v>КД</v>
      </c>
      <c r="I19" s="74">
        <f>'Протокол змагань'!H37</f>
        <v>17</v>
      </c>
      <c r="J19" s="74">
        <f>'Протокол змагань'!H36</f>
        <v>38</v>
      </c>
      <c r="K19" s="75" t="str">
        <f>'Протокол змагань'!E36</f>
        <v>ІТ</v>
      </c>
      <c r="L19" s="271" t="s">
        <v>330</v>
      </c>
      <c r="M19" s="67"/>
      <c r="N19" s="77"/>
      <c r="O19" s="151" t="str">
        <f>IF($N$43=TRUE,"W18","")</f>
        <v>W18</v>
      </c>
      <c r="P19" s="77"/>
      <c r="Q19" s="55"/>
      <c r="R19" s="77"/>
      <c r="S19" s="150" t="str">
        <f>IF($N$43=TRUE,"L4","")</f>
        <v>L4</v>
      </c>
      <c r="T19" s="5"/>
    </row>
    <row r="20" spans="1:24" ht="20.100000000000001" customHeight="1" thickBot="1" x14ac:dyDescent="0.45">
      <c r="A20" s="68">
        <f>IF($N$43=TRUE,13,"")</f>
        <v>13</v>
      </c>
      <c r="B20" s="56" t="str">
        <f>'Протокол змагань'!F11</f>
        <v>ЗРБЕ</v>
      </c>
      <c r="C20" s="69">
        <f>'Протокол змагань'!I11</f>
        <v>2</v>
      </c>
      <c r="D20" s="150" t="str">
        <f>IF($N$43=TRUE,"W4","")</f>
        <v>W4</v>
      </c>
      <c r="E20" s="88"/>
      <c r="F20" s="71"/>
      <c r="G20" s="63"/>
      <c r="H20" s="150" t="str">
        <f>IF($N$43=TRUE,"W27","")</f>
        <v>W27</v>
      </c>
      <c r="I20" s="100"/>
      <c r="J20" s="98"/>
      <c r="K20" s="150" t="str">
        <f>IF($N$43=TRUE,"L27","")</f>
        <v>L27</v>
      </c>
      <c r="L20" s="98"/>
      <c r="M20" s="41"/>
      <c r="N20" s="77"/>
      <c r="O20" s="82"/>
      <c r="P20" s="83">
        <f>'Протокол змагань'!I25</f>
        <v>12</v>
      </c>
      <c r="Q20" s="261" t="str">
        <f>'Протокол змагань'!F25</f>
        <v xml:space="preserve">ТВБ </v>
      </c>
      <c r="R20" s="77"/>
      <c r="S20" s="55"/>
      <c r="T20" s="5"/>
    </row>
    <row r="21" spans="1:24" ht="20.100000000000001" customHeight="1" x14ac:dyDescent="0.4">
      <c r="A21" s="68"/>
      <c r="B21" s="71"/>
      <c r="C21" s="31"/>
      <c r="D21" s="71"/>
      <c r="E21" s="90"/>
      <c r="F21" s="71"/>
      <c r="G21" s="217" t="s">
        <v>308</v>
      </c>
      <c r="H21" s="60">
        <f>IF($N$42=TRUE,K21+1,"")</f>
        <v>30</v>
      </c>
      <c r="I21" s="101"/>
      <c r="J21" s="93"/>
      <c r="K21" s="78">
        <f>IF($N$42=TRUE,I27+1,"")</f>
        <v>29</v>
      </c>
      <c r="L21" s="44" t="s">
        <v>314</v>
      </c>
      <c r="M21" s="41"/>
      <c r="N21" s="87"/>
      <c r="O21" s="41"/>
      <c r="P21" s="87"/>
      <c r="Q21" s="150" t="str">
        <f>IF($N$43=TRUE,"L11","")</f>
        <v>L11</v>
      </c>
      <c r="R21" s="87"/>
      <c r="S21" s="41"/>
    </row>
    <row r="22" spans="1:24" ht="20.100000000000001" customHeight="1" thickBot="1" x14ac:dyDescent="0.45">
      <c r="A22" s="48">
        <f>IF($N$43=TRUE,3,"")</f>
        <v>3</v>
      </c>
      <c r="B22" s="56" t="str">
        <f>'Протокол змагань'!E12</f>
        <v>АМ</v>
      </c>
      <c r="C22" s="102">
        <f>'Протокол змагань'!H12</f>
        <v>25</v>
      </c>
      <c r="D22" s="32"/>
      <c r="E22" s="33"/>
      <c r="F22" s="71"/>
      <c r="G22" s="63"/>
      <c r="H22" s="60"/>
      <c r="I22" s="101"/>
      <c r="J22" s="103"/>
      <c r="K22" s="67"/>
      <c r="L22" s="98"/>
      <c r="M22" s="41"/>
      <c r="N22" s="87"/>
      <c r="O22" s="41"/>
      <c r="P22" s="87"/>
      <c r="Q22" s="41"/>
      <c r="R22" s="87"/>
      <c r="S22" s="41"/>
      <c r="T22" s="5"/>
    </row>
    <row r="23" spans="1:24" ht="20.100000000000001" customHeight="1" thickBot="1" x14ac:dyDescent="0.45">
      <c r="A23" s="68"/>
      <c r="B23" s="60">
        <f>IF($N$42=TRUE,B19+1,"")</f>
        <v>5</v>
      </c>
      <c r="C23" s="61"/>
      <c r="D23" s="56" t="str">
        <f>'Протокол змагань'!E18</f>
        <v>ТВБ</v>
      </c>
      <c r="E23" s="74">
        <f>'Протокол змагань'!H18</f>
        <v>4</v>
      </c>
      <c r="F23" s="104"/>
      <c r="G23" s="266" t="s">
        <v>327</v>
      </c>
      <c r="H23" s="56" t="str">
        <f>'Протокол змагань'!F37</f>
        <v>Юрид.</v>
      </c>
      <c r="I23" s="152">
        <f>'Протокол змагань'!I37</f>
        <v>30</v>
      </c>
      <c r="J23" s="99">
        <f>'Протокол змагань'!I36</f>
        <v>37</v>
      </c>
      <c r="K23" s="75" t="str">
        <f>'Протокол змагань'!F36</f>
        <v>Агро.</v>
      </c>
      <c r="L23" s="271" t="s">
        <v>329</v>
      </c>
      <c r="M23" s="41"/>
      <c r="N23" s="77"/>
      <c r="O23" s="55"/>
      <c r="P23" s="77"/>
      <c r="Q23" s="55"/>
      <c r="R23" s="87"/>
      <c r="S23" s="41"/>
      <c r="T23" s="5"/>
    </row>
    <row r="24" spans="1:24" ht="20.100000000000001" customHeight="1" thickBot="1" x14ac:dyDescent="0.45">
      <c r="A24" s="68">
        <f>IF($N$43=TRUE,14,"")</f>
        <v>14</v>
      </c>
      <c r="B24" s="56" t="str">
        <f>'Протокол змагань'!F12</f>
        <v>ТВБ</v>
      </c>
      <c r="C24" s="69">
        <f>'Протокол змагань'!I12</f>
        <v>28</v>
      </c>
      <c r="D24" s="150" t="str">
        <f>IF($N$43=TRUE,"W5","")</f>
        <v>W5</v>
      </c>
      <c r="E24" s="105"/>
      <c r="F24" s="41"/>
      <c r="G24" s="47"/>
      <c r="H24" s="150" t="str">
        <f>IF($N$43=TRUE,"W28","")</f>
        <v>W28</v>
      </c>
      <c r="I24" s="97"/>
      <c r="J24" s="93"/>
      <c r="K24" s="150" t="str">
        <f>IF($N$43=TRUE,"L28","")</f>
        <v>L28</v>
      </c>
      <c r="L24" s="93"/>
      <c r="M24" s="67"/>
      <c r="N24" s="77"/>
      <c r="O24" s="55"/>
      <c r="P24" s="77"/>
      <c r="Q24" s="55"/>
      <c r="R24" s="72">
        <f>'Протокол змагань'!H22</f>
        <v>43</v>
      </c>
      <c r="S24" s="75" t="str">
        <f>'Протокол змагань'!E22</f>
        <v>АМ</v>
      </c>
      <c r="T24" s="5"/>
    </row>
    <row r="25" spans="1:24" ht="20.100000000000001" customHeight="1" thickBot="1" x14ac:dyDescent="0.45">
      <c r="A25" s="68"/>
      <c r="B25" s="30"/>
      <c r="C25" s="31"/>
      <c r="D25" s="60">
        <f>IF($N$42=TRUE,D17+1,"")</f>
        <v>11</v>
      </c>
      <c r="E25" s="73"/>
      <c r="F25" s="107" t="str">
        <f>'Протокол змагань'!E29</f>
        <v xml:space="preserve">Юрид. </v>
      </c>
      <c r="G25" s="74">
        <f>'Протокол змагань'!H29</f>
        <v>26</v>
      </c>
      <c r="H25" s="62"/>
      <c r="I25" s="97"/>
      <c r="J25" s="108"/>
      <c r="K25" s="106"/>
      <c r="L25" s="74">
        <f>'Протокол змагань'!H33</f>
        <v>7</v>
      </c>
      <c r="M25" s="264" t="str">
        <f>'Протокол змагань'!E33</f>
        <v>ЗВ</v>
      </c>
      <c r="N25" s="77"/>
      <c r="O25" s="55"/>
      <c r="P25" s="72">
        <f>'Протокол змагань'!H26</f>
        <v>11</v>
      </c>
      <c r="Q25" s="260" t="str">
        <f>'Протокол змагань'!E26</f>
        <v xml:space="preserve">АМ </v>
      </c>
      <c r="S25" s="150" t="str">
        <f>IF($N$43=TRUE,"L5","")</f>
        <v>L5</v>
      </c>
      <c r="T25" s="5"/>
    </row>
    <row r="26" spans="1:24" ht="20.100000000000001" customHeight="1" thickBot="1" x14ac:dyDescent="0.45">
      <c r="A26" s="68">
        <f>IF($N$43=TRUE,6,"")</f>
        <v>6</v>
      </c>
      <c r="B26" s="56" t="str">
        <f>'Протокол змагань'!E13</f>
        <v>Юрид.</v>
      </c>
      <c r="C26" s="57">
        <f>'Протокол змагань'!H13</f>
        <v>29</v>
      </c>
      <c r="D26" s="62"/>
      <c r="E26" s="73"/>
      <c r="F26" s="150" t="str">
        <f>IF($N$43=TRUE,"W11","")</f>
        <v>W11</v>
      </c>
      <c r="G26" s="79"/>
      <c r="H26" s="30"/>
      <c r="I26" s="97"/>
      <c r="J26" s="81"/>
      <c r="K26" s="80"/>
      <c r="L26" s="81"/>
      <c r="M26" s="150" t="str">
        <f>IF($N$43=TRUE,"L21","")</f>
        <v>L21</v>
      </c>
      <c r="N26" s="77"/>
      <c r="O26" s="82"/>
      <c r="P26" s="77"/>
      <c r="Q26" s="151" t="str">
        <f>IF($N$43=TRUE,"W15","")</f>
        <v>W15</v>
      </c>
      <c r="R26" s="77"/>
      <c r="S26" s="78">
        <f>IF($N$42=TRUE,S17+1,"")</f>
        <v>15</v>
      </c>
      <c r="T26" s="5"/>
    </row>
    <row r="27" spans="1:24" ht="20.100000000000001" customHeight="1" thickBot="1" x14ac:dyDescent="0.45">
      <c r="A27" s="48"/>
      <c r="B27" s="60">
        <f>IF($N$42=TRUE,B23+1,"")</f>
        <v>6</v>
      </c>
      <c r="C27" s="61"/>
      <c r="D27" s="56" t="str">
        <f>'Протокол змагань'!F18</f>
        <v>Юрид.</v>
      </c>
      <c r="E27" s="152">
        <f>'Протокол змагань'!I18</f>
        <v>22</v>
      </c>
      <c r="F27" s="32"/>
      <c r="G27" s="95"/>
      <c r="H27" s="32"/>
      <c r="I27" s="244">
        <f>IF($N$42=TRUE,I12+1,"")</f>
        <v>28</v>
      </c>
      <c r="J27" s="244"/>
      <c r="K27" s="109"/>
      <c r="L27" s="81"/>
      <c r="M27" s="120"/>
      <c r="N27" s="110">
        <f>'Протокол змагань'!H31</f>
        <v>16</v>
      </c>
      <c r="O27" s="263" t="str">
        <f>'Протокол змагань'!E31</f>
        <v xml:space="preserve">ЛСПГ </v>
      </c>
      <c r="P27" s="77"/>
      <c r="Q27" s="89">
        <f>IF($N$42=TRUE,Q18+1,"")</f>
        <v>19</v>
      </c>
      <c r="R27" s="99">
        <f>'Протокол змагань'!I22</f>
        <v>9</v>
      </c>
      <c r="S27" s="259" t="str">
        <f>'Протокол змагань'!F22</f>
        <v>Вет.</v>
      </c>
      <c r="T27" s="5"/>
      <c r="X27" s="5"/>
    </row>
    <row r="28" spans="1:24" ht="20.100000000000001" customHeight="1" thickBot="1" x14ac:dyDescent="0.45">
      <c r="A28" s="68">
        <f>IF($N$43=TRUE,11,"")</f>
        <v>11</v>
      </c>
      <c r="B28" s="56" t="str">
        <f>'Протокол змагань'!F13</f>
        <v>Вет.</v>
      </c>
      <c r="C28" s="69">
        <f>'Протокол змагань'!I13</f>
        <v>6</v>
      </c>
      <c r="D28" s="150" t="str">
        <f>IF($N$43=TRUE,"W6","")</f>
        <v>W6</v>
      </c>
      <c r="E28" s="88"/>
      <c r="F28" s="71"/>
      <c r="G28" s="95"/>
      <c r="H28" s="56" t="str">
        <f>'Протокол змагань'!E35</f>
        <v>Юрид.</v>
      </c>
      <c r="I28" s="83">
        <f>'Протокол змагань'!H35</f>
        <v>31</v>
      </c>
      <c r="J28" s="83">
        <f>'Протокол змагань'!I35</f>
        <v>28</v>
      </c>
      <c r="K28" s="86" t="str">
        <f>'Протокол змагань'!F35</f>
        <v>Агро.</v>
      </c>
      <c r="L28" s="81"/>
      <c r="M28" s="89">
        <f>IF($N$42=TRUE,M12+1,"")</f>
        <v>26</v>
      </c>
      <c r="N28" s="77"/>
      <c r="O28" s="151" t="str">
        <f>IF($N$43=TRUE,"W19","")</f>
        <v>W19</v>
      </c>
      <c r="P28" s="77"/>
      <c r="Q28" s="55"/>
      <c r="R28" s="77"/>
      <c r="S28" s="150" t="str">
        <f>IF($N$43=TRUE,"L6","")</f>
        <v>L6</v>
      </c>
      <c r="T28" s="5"/>
    </row>
    <row r="29" spans="1:24" ht="20.100000000000001" customHeight="1" thickBot="1" x14ac:dyDescent="0.45">
      <c r="A29" s="68"/>
      <c r="B29" s="30"/>
      <c r="C29" s="31"/>
      <c r="D29" s="71"/>
      <c r="E29" s="90"/>
      <c r="F29" s="60">
        <f>IF($N$42=TRUE,F13+1,"")</f>
        <v>22</v>
      </c>
      <c r="G29" s="85"/>
      <c r="H29" s="150" t="str">
        <f>IF($N$43=TRUE,"W22","")</f>
        <v>W22</v>
      </c>
      <c r="I29" s="42"/>
      <c r="J29" s="59"/>
      <c r="K29" s="151" t="str">
        <f>IF($N$43=TRUE,"W26","")</f>
        <v>W26</v>
      </c>
      <c r="L29" s="81"/>
      <c r="M29" s="91"/>
      <c r="N29" s="77"/>
      <c r="O29" s="82"/>
      <c r="P29" s="83">
        <f>'Протокол змагань'!I26</f>
        <v>18</v>
      </c>
      <c r="Q29" s="75" t="str">
        <f>'Протокол змагань'!F26</f>
        <v xml:space="preserve">ЛСПГ </v>
      </c>
      <c r="R29" s="77"/>
      <c r="S29" s="55"/>
      <c r="T29" s="5"/>
    </row>
    <row r="30" spans="1:24" ht="20.100000000000001" customHeight="1" thickBot="1" x14ac:dyDescent="0.45">
      <c r="A30" s="68">
        <f>IF($N$43=TRUE,7,"")</f>
        <v>7</v>
      </c>
      <c r="B30" s="250" t="str">
        <f>'Протокол змагань'!E14</f>
        <v>ХТУЯ</v>
      </c>
      <c r="C30" s="252" t="str">
        <f>'Протокол змагань'!H14</f>
        <v>н/я</v>
      </c>
      <c r="D30" s="71"/>
      <c r="E30" s="90"/>
      <c r="F30" s="71"/>
      <c r="G30" s="85"/>
      <c r="H30" s="30"/>
      <c r="I30" s="64"/>
      <c r="J30" s="59"/>
      <c r="K30" s="80"/>
      <c r="L30" s="92">
        <f>'Протокол змагань'!I33</f>
        <v>30</v>
      </c>
      <c r="M30" s="76" t="str">
        <f>'Протокол змагань'!F33</f>
        <v>Агро.</v>
      </c>
      <c r="N30" s="77"/>
      <c r="O30" s="78">
        <f>IF($N$42=TRUE,O14+1,"")</f>
        <v>24</v>
      </c>
      <c r="P30" s="77"/>
      <c r="Q30" s="150" t="str">
        <f>IF($N$43=TRUE,"L10","")</f>
        <v>L10</v>
      </c>
      <c r="R30" s="87"/>
      <c r="S30" s="41"/>
      <c r="T30" s="5"/>
    </row>
    <row r="31" spans="1:24" ht="20.100000000000001" customHeight="1" thickBot="1" x14ac:dyDescent="0.45">
      <c r="A31" s="48"/>
      <c r="B31" s="60">
        <f>IF($N$42=TRUE,B27+1,"")</f>
        <v>7</v>
      </c>
      <c r="C31" s="61"/>
      <c r="D31" s="56" t="str">
        <f>'Протокол змагань'!E19</f>
        <v>Екон.</v>
      </c>
      <c r="E31" s="74">
        <f>'Протокол змагань'!H19</f>
        <v>19</v>
      </c>
      <c r="F31" s="62"/>
      <c r="G31" s="85"/>
      <c r="H31" s="30"/>
      <c r="I31" s="111"/>
      <c r="J31" s="66"/>
      <c r="K31" s="112"/>
      <c r="L31" s="66"/>
      <c r="M31" s="151" t="str">
        <f>IF($N$43=TRUE,"W24","")</f>
        <v>W24</v>
      </c>
      <c r="N31" s="77"/>
      <c r="O31" s="55"/>
      <c r="P31" s="77"/>
      <c r="Q31" s="55"/>
      <c r="R31" s="255" t="str">
        <f>'Протокол змагань'!H23</f>
        <v>-</v>
      </c>
      <c r="S31" s="254" t="str">
        <f>'Протокол змагань'!E23</f>
        <v>ХТУЯ</v>
      </c>
      <c r="T31" s="5"/>
    </row>
    <row r="32" spans="1:24" ht="20.100000000000001" customHeight="1" thickBot="1" x14ac:dyDescent="0.45">
      <c r="A32" s="68">
        <f>IF($N$43=TRUE,10,"")</f>
        <v>10</v>
      </c>
      <c r="B32" s="56" t="str">
        <f>'Протокол змагань'!F14</f>
        <v>Екон.</v>
      </c>
      <c r="C32" s="69" t="str">
        <f>'Протокол змагань'!I14</f>
        <v xml:space="preserve"> + </v>
      </c>
      <c r="D32" s="150" t="str">
        <f>IF($N$43=TRUE,"W7","")</f>
        <v>W7</v>
      </c>
      <c r="E32" s="73"/>
      <c r="F32" s="30"/>
      <c r="G32" s="85"/>
      <c r="H32" s="30"/>
      <c r="I32" s="64"/>
      <c r="J32" s="59"/>
      <c r="K32" s="54"/>
      <c r="L32" s="59"/>
      <c r="M32" s="91"/>
      <c r="N32" s="77"/>
      <c r="O32" s="55"/>
      <c r="P32" s="256" t="str">
        <f>'Протокол змагань'!H27</f>
        <v xml:space="preserve"> - </v>
      </c>
      <c r="Q32" s="257" t="str">
        <f>'Протокол змагань'!E27</f>
        <v xml:space="preserve"> - </v>
      </c>
      <c r="R32" s="77"/>
      <c r="S32" s="150" t="str">
        <f>IF($N$43=TRUE,"L7","")</f>
        <v>L7</v>
      </c>
      <c r="T32" s="5"/>
    </row>
    <row r="33" spans="1:20" ht="20.100000000000001" customHeight="1" thickBot="1" x14ac:dyDescent="0.45">
      <c r="A33" s="68"/>
      <c r="B33" s="30"/>
      <c r="C33" s="31"/>
      <c r="D33" s="60">
        <f>IF($N$42=TRUE,D25+1,"")</f>
        <v>12</v>
      </c>
      <c r="E33" s="33"/>
      <c r="F33" s="107" t="str">
        <f>'Протокол змагань'!F29</f>
        <v xml:space="preserve">ІТ </v>
      </c>
      <c r="G33" s="152">
        <f>'Протокол змагань'!I29</f>
        <v>14</v>
      </c>
      <c r="H33" s="30"/>
      <c r="I33" s="42"/>
      <c r="J33" s="113"/>
      <c r="K33" s="54"/>
      <c r="L33" s="59"/>
      <c r="M33" s="91"/>
      <c r="N33" s="77"/>
      <c r="O33" s="82"/>
      <c r="P33" s="77"/>
      <c r="Q33" s="151" t="str">
        <f>IF($N$43=TRUE,"W16","")</f>
        <v>W16</v>
      </c>
      <c r="S33" s="78">
        <f>IF($N$42=TRUE,S26+1,"")</f>
        <v>16</v>
      </c>
      <c r="T33" s="5"/>
    </row>
    <row r="34" spans="1:20" ht="20.100000000000001" customHeight="1" thickBot="1" x14ac:dyDescent="0.45">
      <c r="A34" s="68">
        <f>IF($N$43=TRUE,2,"")</f>
        <v>2</v>
      </c>
      <c r="B34" s="56" t="str">
        <f>'Протокол змагань'!E15</f>
        <v>ІТ</v>
      </c>
      <c r="C34" s="57" t="str">
        <f>'Протокол змагань'!H15</f>
        <v>-</v>
      </c>
      <c r="D34" s="62"/>
      <c r="E34" s="73"/>
      <c r="F34" s="150" t="str">
        <f>IF($N$43=TRUE,"W12","")</f>
        <v>W12</v>
      </c>
      <c r="G34" s="63"/>
      <c r="H34" s="30"/>
      <c r="I34" s="42"/>
      <c r="J34" s="113"/>
      <c r="K34" s="42"/>
      <c r="L34" s="59"/>
      <c r="M34" s="91"/>
      <c r="N34" s="153">
        <f>'Протокол змагань'!I31</f>
        <v>43</v>
      </c>
      <c r="O34" s="86" t="str">
        <f>'Протокол змагань'!F31</f>
        <v xml:space="preserve">Агро. </v>
      </c>
      <c r="P34" s="77"/>
      <c r="Q34" s="89">
        <f>IF($N$42=TRUE,Q27+1,"")</f>
        <v>20</v>
      </c>
      <c r="R34" s="99" t="str">
        <f>'Протокол змагань'!I23</f>
        <v>-</v>
      </c>
      <c r="S34" s="75" t="str">
        <f>'Протокол змагань'!F23</f>
        <v>-</v>
      </c>
      <c r="T34" s="5"/>
    </row>
    <row r="35" spans="1:20" ht="20.100000000000001" customHeight="1" thickBot="1" x14ac:dyDescent="0.45">
      <c r="A35" s="68"/>
      <c r="B35" s="60">
        <f>IF($N$42=TRUE,B31+1,"")</f>
        <v>8</v>
      </c>
      <c r="C35" s="61"/>
      <c r="D35" s="56" t="str">
        <f>'Протокол змагань'!F19</f>
        <v>ІТ</v>
      </c>
      <c r="E35" s="152">
        <f>'Протокол змагань'!I19</f>
        <v>24</v>
      </c>
      <c r="F35" s="30"/>
      <c r="G35" s="63"/>
      <c r="H35" s="32"/>
      <c r="I35" s="42"/>
      <c r="J35" s="113"/>
      <c r="K35" s="42"/>
      <c r="L35" s="59"/>
      <c r="M35" s="55"/>
      <c r="N35" s="54"/>
      <c r="O35" s="151" t="str">
        <f>IF($N$43=TRUE,"W20","")</f>
        <v>W20</v>
      </c>
      <c r="P35" s="77"/>
      <c r="Q35" s="55"/>
      <c r="R35" s="42"/>
      <c r="S35" s="150" t="str">
        <f>IF($N$43=TRUE,"L8","")</f>
        <v>L8</v>
      </c>
      <c r="T35" s="5"/>
    </row>
    <row r="36" spans="1:20" ht="20.100000000000001" customHeight="1" thickBot="1" x14ac:dyDescent="0.45">
      <c r="A36" s="68">
        <f>IF($N$43=TRUE,15,"")</f>
        <v>15</v>
      </c>
      <c r="B36" s="56" t="str">
        <f>'Протокол змагань'!F15</f>
        <v>-</v>
      </c>
      <c r="C36" s="69" t="str">
        <f>'Протокол змагань'!I15</f>
        <v>-</v>
      </c>
      <c r="D36" s="150" t="str">
        <f>IF($N$43=TRUE,"W8","")</f>
        <v>W8</v>
      </c>
      <c r="E36" s="114"/>
      <c r="F36" s="30"/>
      <c r="G36" s="63"/>
      <c r="H36" s="30"/>
      <c r="I36" s="42"/>
      <c r="J36" s="113"/>
      <c r="K36" s="42"/>
      <c r="L36" s="66"/>
      <c r="M36" s="55"/>
      <c r="N36" s="54"/>
      <c r="O36" s="82"/>
      <c r="P36" s="83" t="str">
        <f>'Протокол змагань'!I27</f>
        <v xml:space="preserve"> + </v>
      </c>
      <c r="Q36" s="75" t="str">
        <f>'Протокол змагань'!F27</f>
        <v xml:space="preserve">Агро. </v>
      </c>
      <c r="R36" s="54"/>
      <c r="S36" s="55"/>
      <c r="T36" s="5"/>
    </row>
    <row r="37" spans="1:20" ht="20.100000000000001" customHeight="1" x14ac:dyDescent="0.4">
      <c r="A37" s="68"/>
      <c r="B37" s="30"/>
      <c r="C37" s="31"/>
      <c r="D37" s="71"/>
      <c r="E37" s="114"/>
      <c r="F37" s="30"/>
      <c r="G37" s="63"/>
      <c r="H37" s="30"/>
      <c r="I37" s="42"/>
      <c r="J37" s="113"/>
      <c r="K37" s="42"/>
      <c r="L37" s="66"/>
      <c r="M37" s="55"/>
      <c r="N37" s="54"/>
      <c r="O37" s="55"/>
      <c r="P37" s="54"/>
      <c r="Q37" s="150" t="str">
        <f>IF($N$43=TRUE,"L9","")</f>
        <v>L9</v>
      </c>
      <c r="R37" s="54"/>
      <c r="S37" s="55"/>
    </row>
    <row r="38" spans="1:20" ht="20.100000000000001" customHeight="1" x14ac:dyDescent="0.4">
      <c r="A38" s="117"/>
      <c r="B38" s="197"/>
      <c r="C38" s="31"/>
      <c r="D38" s="41"/>
      <c r="E38" s="114"/>
      <c r="F38" s="197" t="s">
        <v>13</v>
      </c>
      <c r="G38" s="116"/>
      <c r="H38" s="197"/>
      <c r="I38" s="117"/>
      <c r="J38" s="195"/>
      <c r="K38" s="42"/>
      <c r="L38" s="119"/>
      <c r="M38" s="118"/>
      <c r="N38" s="198" t="s">
        <v>14</v>
      </c>
      <c r="O38" s="41"/>
      <c r="P38" s="42"/>
      <c r="Q38" s="41"/>
      <c r="R38" s="42"/>
      <c r="S38" s="41"/>
    </row>
    <row r="39" spans="1:20" ht="20.100000000000001" customHeight="1" x14ac:dyDescent="0.4">
      <c r="A39" s="115"/>
      <c r="B39" s="30"/>
      <c r="C39" s="31"/>
      <c r="D39" s="41"/>
      <c r="E39" s="114"/>
      <c r="F39" s="30"/>
      <c r="G39" s="116"/>
      <c r="H39" s="30"/>
      <c r="I39" s="117"/>
      <c r="J39" s="40"/>
      <c r="K39" s="42"/>
      <c r="L39" s="58"/>
      <c r="M39" s="267" t="s">
        <v>326</v>
      </c>
      <c r="N39" s="268"/>
      <c r="O39" s="269" t="s">
        <v>325</v>
      </c>
      <c r="P39" s="268"/>
      <c r="Q39" s="270" t="s">
        <v>324</v>
      </c>
      <c r="R39" s="268"/>
      <c r="S39" s="285" t="s">
        <v>331</v>
      </c>
    </row>
    <row r="40" spans="1:20" ht="20.100000000000001" customHeight="1" x14ac:dyDescent="0.3">
      <c r="A40" s="115"/>
      <c r="B40" s="192" t="s">
        <v>78</v>
      </c>
      <c r="C40" s="193"/>
      <c r="D40" s="194"/>
      <c r="E40" s="113"/>
      <c r="F40" s="195" t="s">
        <v>79</v>
      </c>
      <c r="G40" s="196"/>
      <c r="H40" s="42"/>
      <c r="I40" s="42"/>
      <c r="J40" s="119"/>
      <c r="K40" s="58"/>
      <c r="L40" s="192" t="s">
        <v>7</v>
      </c>
      <c r="M40" s="58"/>
      <c r="N40" s="117"/>
      <c r="O40" s="2"/>
      <c r="P40" s="195" t="s">
        <v>80</v>
      </c>
      <c r="Q40" s="42"/>
      <c r="R40" s="42"/>
      <c r="S40" s="42"/>
    </row>
    <row r="41" spans="1:20" ht="20.100000000000001" customHeight="1" x14ac:dyDescent="0.4">
      <c r="A41" s="7"/>
      <c r="B41" s="9"/>
      <c r="G41" s="27"/>
      <c r="H41" s="10"/>
      <c r="I41" s="19"/>
      <c r="J41" s="9"/>
      <c r="K41" s="16"/>
      <c r="L41" s="9"/>
      <c r="M41" s="15"/>
      <c r="N41" s="11"/>
      <c r="O41" s="2"/>
    </row>
    <row r="42" spans="1:20" s="223" customFormat="1" ht="20.399999999999999" customHeight="1" x14ac:dyDescent="0.2">
      <c r="A42" s="219"/>
      <c r="B42" s="220"/>
      <c r="C42" s="221"/>
      <c r="D42" s="222"/>
      <c r="E42" s="221"/>
      <c r="F42" s="220"/>
      <c r="H42" s="224"/>
      <c r="I42" s="225"/>
      <c r="J42" s="224"/>
      <c r="L42" s="224"/>
      <c r="M42" s="226"/>
      <c r="N42" s="227" t="b">
        <v>1</v>
      </c>
    </row>
    <row r="43" spans="1:20" s="223" customFormat="1" ht="20.399999999999999" customHeight="1" x14ac:dyDescent="0.2">
      <c r="A43" s="228"/>
      <c r="B43" s="224"/>
      <c r="C43" s="221"/>
      <c r="D43" s="222"/>
      <c r="E43" s="221"/>
      <c r="F43" s="224"/>
      <c r="G43" s="225"/>
      <c r="H43" s="224"/>
      <c r="I43" s="226"/>
      <c r="J43" s="224"/>
      <c r="L43" s="224"/>
      <c r="M43" s="226"/>
      <c r="N43" s="227" t="b">
        <v>1</v>
      </c>
    </row>
  </sheetData>
  <mergeCells count="3">
    <mergeCell ref="I12:J12"/>
    <mergeCell ref="I27:J27"/>
    <mergeCell ref="I6:J6"/>
  </mergeCells>
  <phoneticPr fontId="2" type="noConversion"/>
  <pageMargins left="0.19685039370078741" right="0.19685039370078741" top="0.43307086614173229" bottom="0.47244094488188981" header="0.31496062992125984" footer="0.31496062992125984"/>
  <pageSetup paperSize="9" scale="61" orientation="landscape" r:id="rId1"/>
  <headerFooter alignWithMargins="0">
    <oddFooter>&amp;L&amp;8Tournament Bracket Template by Vertex42.com&amp;R&amp;8© 2012 Vertex42 LLC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4"/>
  <sheetViews>
    <sheetView tabSelected="1" zoomScale="85" zoomScaleNormal="85" workbookViewId="0">
      <selection activeCell="L142" sqref="L142"/>
    </sheetView>
  </sheetViews>
  <sheetFormatPr defaultColWidth="9.33203125" defaultRowHeight="15" x14ac:dyDescent="0.25"/>
  <cols>
    <col min="1" max="1" width="4.88671875" style="139" customWidth="1"/>
    <col min="2" max="2" width="6.109375" style="139" customWidth="1"/>
    <col min="3" max="3" width="8.33203125" style="131" customWidth="1"/>
    <col min="4" max="4" width="6.6640625" style="131" customWidth="1"/>
    <col min="5" max="5" width="6.6640625" style="147" customWidth="1"/>
    <col min="6" max="6" width="26.109375" style="139" customWidth="1"/>
    <col min="7" max="7" width="8.21875" style="139" customWidth="1"/>
    <col min="8" max="8" width="12.109375" style="139" customWidth="1"/>
    <col min="9" max="9" width="5.88671875" style="139" customWidth="1"/>
    <col min="10" max="10" width="5.109375" style="139" customWidth="1"/>
    <col min="11" max="16384" width="9.33203125" style="139"/>
  </cols>
  <sheetData>
    <row r="1" spans="1:10" s="138" customFormat="1" ht="18.75" customHeight="1" x14ac:dyDescent="0.3">
      <c r="A1" s="245" t="s">
        <v>100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s="138" customFormat="1" ht="21" customHeight="1" x14ac:dyDescent="0.3">
      <c r="A2" s="246" t="s">
        <v>77</v>
      </c>
      <c r="B2" s="246"/>
      <c r="C2" s="246"/>
      <c r="D2" s="246"/>
      <c r="E2" s="246"/>
      <c r="F2" s="246"/>
      <c r="G2" s="246"/>
      <c r="H2" s="246"/>
      <c r="I2" s="246"/>
      <c r="J2" s="246"/>
    </row>
    <row r="3" spans="1:10" s="138" customFormat="1" x14ac:dyDescent="0.3">
      <c r="A3" s="131" t="s">
        <v>0</v>
      </c>
      <c r="C3" s="139"/>
      <c r="D3" s="139"/>
      <c r="E3" s="139"/>
      <c r="F3" s="139"/>
      <c r="G3" s="139"/>
      <c r="I3" s="140"/>
      <c r="J3" s="140" t="s">
        <v>309</v>
      </c>
    </row>
    <row r="4" spans="1:10" s="138" customFormat="1" ht="15.6" x14ac:dyDescent="0.3">
      <c r="A4" s="131"/>
      <c r="C4" s="139"/>
      <c r="D4" s="139"/>
      <c r="E4" s="139"/>
      <c r="F4" s="210" t="s">
        <v>313</v>
      </c>
      <c r="G4" s="139"/>
      <c r="I4" s="140"/>
      <c r="J4" s="140"/>
    </row>
    <row r="5" spans="1:10" ht="15.6" x14ac:dyDescent="0.3">
      <c r="A5" s="141"/>
      <c r="B5" s="141"/>
      <c r="C5" s="142"/>
      <c r="D5" s="142"/>
      <c r="E5" s="141"/>
      <c r="F5" s="143"/>
      <c r="G5" s="143"/>
      <c r="H5" s="143"/>
      <c r="I5" s="143"/>
      <c r="J5" s="143"/>
    </row>
    <row r="6" spans="1:10" ht="46.5" customHeight="1" x14ac:dyDescent="0.3">
      <c r="A6" s="144" t="s">
        <v>68</v>
      </c>
      <c r="B6" s="144" t="s">
        <v>69</v>
      </c>
      <c r="C6" s="144" t="s">
        <v>70</v>
      </c>
      <c r="D6" s="144" t="s">
        <v>71</v>
      </c>
      <c r="E6" s="145" t="s">
        <v>72</v>
      </c>
      <c r="F6" s="144" t="s">
        <v>73</v>
      </c>
      <c r="G6" s="144" t="s">
        <v>261</v>
      </c>
      <c r="H6" s="144" t="s">
        <v>74</v>
      </c>
      <c r="I6" s="145" t="s">
        <v>75</v>
      </c>
      <c r="J6" s="144" t="s">
        <v>76</v>
      </c>
    </row>
    <row r="7" spans="1:10" x14ac:dyDescent="0.25">
      <c r="A7" s="145">
        <v>1</v>
      </c>
      <c r="B7" s="145">
        <v>1</v>
      </c>
      <c r="C7" s="199" t="s">
        <v>311</v>
      </c>
      <c r="D7" s="199" t="s">
        <v>312</v>
      </c>
      <c r="E7" s="200">
        <v>1</v>
      </c>
      <c r="F7" s="199" t="s">
        <v>139</v>
      </c>
      <c r="G7" s="145" t="s">
        <v>92</v>
      </c>
      <c r="H7" s="145" t="s">
        <v>237</v>
      </c>
      <c r="I7" s="145">
        <v>4</v>
      </c>
      <c r="J7" s="145">
        <v>3</v>
      </c>
    </row>
    <row r="8" spans="1:10" x14ac:dyDescent="0.25">
      <c r="A8" s="145">
        <v>2</v>
      </c>
      <c r="B8" s="145">
        <v>2</v>
      </c>
      <c r="C8" s="199" t="s">
        <v>311</v>
      </c>
      <c r="D8" s="199" t="s">
        <v>312</v>
      </c>
      <c r="E8" s="200">
        <v>1</v>
      </c>
      <c r="F8" s="199" t="s">
        <v>140</v>
      </c>
      <c r="G8" s="145" t="s">
        <v>92</v>
      </c>
      <c r="H8" s="145" t="s">
        <v>237</v>
      </c>
      <c r="I8" s="145">
        <v>4</v>
      </c>
      <c r="J8" s="145"/>
    </row>
    <row r="9" spans="1:10" x14ac:dyDescent="0.25">
      <c r="A9" s="145">
        <v>3</v>
      </c>
      <c r="B9" s="145">
        <v>3</v>
      </c>
      <c r="C9" s="199" t="s">
        <v>311</v>
      </c>
      <c r="D9" s="199" t="s">
        <v>312</v>
      </c>
      <c r="E9" s="200">
        <v>1</v>
      </c>
      <c r="F9" s="202" t="s">
        <v>141</v>
      </c>
      <c r="G9" s="145" t="s">
        <v>92</v>
      </c>
      <c r="H9" s="145" t="s">
        <v>237</v>
      </c>
      <c r="I9" s="145">
        <v>5</v>
      </c>
      <c r="J9" s="145">
        <v>1</v>
      </c>
    </row>
    <row r="10" spans="1:10" x14ac:dyDescent="0.25">
      <c r="A10" s="145">
        <v>4</v>
      </c>
      <c r="B10" s="145">
        <v>4</v>
      </c>
      <c r="C10" s="199" t="s">
        <v>311</v>
      </c>
      <c r="D10" s="199" t="s">
        <v>312</v>
      </c>
      <c r="E10" s="200">
        <v>1</v>
      </c>
      <c r="F10" s="202" t="s">
        <v>142</v>
      </c>
      <c r="G10" s="145" t="s">
        <v>92</v>
      </c>
      <c r="H10" s="145" t="s">
        <v>237</v>
      </c>
      <c r="I10" s="145">
        <v>1</v>
      </c>
      <c r="J10" s="145">
        <v>1</v>
      </c>
    </row>
    <row r="11" spans="1:10" x14ac:dyDescent="0.25">
      <c r="A11" s="145">
        <v>5</v>
      </c>
      <c r="B11" s="145">
        <v>5</v>
      </c>
      <c r="C11" s="199" t="s">
        <v>311</v>
      </c>
      <c r="D11" s="199" t="s">
        <v>312</v>
      </c>
      <c r="E11" s="200">
        <v>1</v>
      </c>
      <c r="F11" s="202" t="s">
        <v>143</v>
      </c>
      <c r="G11" s="145" t="s">
        <v>92</v>
      </c>
      <c r="H11" s="145" t="s">
        <v>237</v>
      </c>
      <c r="I11" s="145">
        <v>1</v>
      </c>
      <c r="J11" s="145">
        <v>1</v>
      </c>
    </row>
    <row r="12" spans="1:10" x14ac:dyDescent="0.25">
      <c r="A12" s="145">
        <v>6</v>
      </c>
      <c r="B12" s="145">
        <v>6</v>
      </c>
      <c r="C12" s="199" t="s">
        <v>311</v>
      </c>
      <c r="D12" s="199" t="s">
        <v>312</v>
      </c>
      <c r="E12" s="200">
        <v>1</v>
      </c>
      <c r="F12" s="202" t="s">
        <v>144</v>
      </c>
      <c r="G12" s="145" t="s">
        <v>92</v>
      </c>
      <c r="H12" s="145" t="s">
        <v>237</v>
      </c>
      <c r="I12" s="145" t="s">
        <v>238</v>
      </c>
      <c r="J12" s="145">
        <v>1</v>
      </c>
    </row>
    <row r="13" spans="1:10" x14ac:dyDescent="0.25">
      <c r="A13" s="145">
        <v>7</v>
      </c>
      <c r="B13" s="145">
        <v>7</v>
      </c>
      <c r="C13" s="199" t="s">
        <v>311</v>
      </c>
      <c r="D13" s="199" t="s">
        <v>312</v>
      </c>
      <c r="E13" s="200">
        <v>1</v>
      </c>
      <c r="F13" s="202" t="s">
        <v>145</v>
      </c>
      <c r="G13" s="145" t="s">
        <v>92</v>
      </c>
      <c r="H13" s="145" t="s">
        <v>237</v>
      </c>
      <c r="I13" s="145" t="s">
        <v>239</v>
      </c>
      <c r="J13" s="145">
        <v>1</v>
      </c>
    </row>
    <row r="14" spans="1:10" x14ac:dyDescent="0.25">
      <c r="A14" s="145">
        <v>8</v>
      </c>
      <c r="B14" s="145">
        <v>8</v>
      </c>
      <c r="C14" s="199" t="s">
        <v>311</v>
      </c>
      <c r="D14" s="199" t="s">
        <v>312</v>
      </c>
      <c r="E14" s="200">
        <v>1</v>
      </c>
      <c r="F14" s="202" t="s">
        <v>146</v>
      </c>
      <c r="G14" s="145" t="s">
        <v>92</v>
      </c>
      <c r="H14" s="145" t="s">
        <v>237</v>
      </c>
      <c r="I14" s="145">
        <v>4</v>
      </c>
      <c r="J14" s="145">
        <v>2</v>
      </c>
    </row>
    <row r="15" spans="1:10" x14ac:dyDescent="0.25">
      <c r="A15" s="145">
        <v>9</v>
      </c>
      <c r="B15" s="145">
        <v>1</v>
      </c>
      <c r="C15" s="199" t="s">
        <v>311</v>
      </c>
      <c r="D15" s="199" t="s">
        <v>312</v>
      </c>
      <c r="E15" s="200">
        <v>2</v>
      </c>
      <c r="F15" s="202" t="s">
        <v>166</v>
      </c>
      <c r="G15" s="145" t="s">
        <v>88</v>
      </c>
      <c r="H15" s="145" t="s">
        <v>256</v>
      </c>
      <c r="I15" s="145">
        <v>4</v>
      </c>
      <c r="J15" s="145">
        <v>1</v>
      </c>
    </row>
    <row r="16" spans="1:10" x14ac:dyDescent="0.25">
      <c r="A16" s="145">
        <v>10</v>
      </c>
      <c r="B16" s="145">
        <v>2</v>
      </c>
      <c r="C16" s="199" t="s">
        <v>311</v>
      </c>
      <c r="D16" s="199" t="s">
        <v>312</v>
      </c>
      <c r="E16" s="200">
        <v>2</v>
      </c>
      <c r="F16" s="202" t="s">
        <v>143</v>
      </c>
      <c r="G16" s="145" t="s">
        <v>88</v>
      </c>
      <c r="H16" s="145" t="s">
        <v>256</v>
      </c>
      <c r="I16" s="145">
        <v>3</v>
      </c>
      <c r="J16" s="145">
        <v>2</v>
      </c>
    </row>
    <row r="17" spans="1:10" x14ac:dyDescent="0.25">
      <c r="A17" s="145">
        <v>11</v>
      </c>
      <c r="B17" s="145">
        <v>3</v>
      </c>
      <c r="C17" s="199" t="s">
        <v>311</v>
      </c>
      <c r="D17" s="199" t="s">
        <v>312</v>
      </c>
      <c r="E17" s="200">
        <v>2</v>
      </c>
      <c r="F17" s="199" t="s">
        <v>167</v>
      </c>
      <c r="G17" s="145" t="s">
        <v>88</v>
      </c>
      <c r="H17" s="145" t="s">
        <v>259</v>
      </c>
      <c r="I17" s="145">
        <v>3</v>
      </c>
      <c r="J17" s="145">
        <v>4</v>
      </c>
    </row>
    <row r="18" spans="1:10" s="146" customFormat="1" x14ac:dyDescent="0.25">
      <c r="A18" s="145">
        <v>12</v>
      </c>
      <c r="B18" s="145">
        <v>4</v>
      </c>
      <c r="C18" s="199" t="s">
        <v>311</v>
      </c>
      <c r="D18" s="199" t="s">
        <v>312</v>
      </c>
      <c r="E18" s="200">
        <v>2</v>
      </c>
      <c r="F18" s="204" t="s">
        <v>168</v>
      </c>
      <c r="G18" s="145" t="s">
        <v>88</v>
      </c>
      <c r="H18" s="145" t="s">
        <v>259</v>
      </c>
      <c r="I18" s="203">
        <v>4</v>
      </c>
      <c r="J18" s="203">
        <v>4</v>
      </c>
    </row>
    <row r="19" spans="1:10" x14ac:dyDescent="0.25">
      <c r="A19" s="145">
        <v>13</v>
      </c>
      <c r="B19" s="145">
        <v>5</v>
      </c>
      <c r="C19" s="199" t="s">
        <v>311</v>
      </c>
      <c r="D19" s="199" t="s">
        <v>312</v>
      </c>
      <c r="E19" s="200">
        <v>2</v>
      </c>
      <c r="F19" s="199" t="s">
        <v>169</v>
      </c>
      <c r="G19" s="145" t="s">
        <v>88</v>
      </c>
      <c r="H19" s="145" t="s">
        <v>259</v>
      </c>
      <c r="I19" s="145">
        <v>3</v>
      </c>
      <c r="J19" s="145">
        <v>4</v>
      </c>
    </row>
    <row r="20" spans="1:10" x14ac:dyDescent="0.25">
      <c r="A20" s="145">
        <v>14</v>
      </c>
      <c r="B20" s="145">
        <v>6</v>
      </c>
      <c r="C20" s="199" t="s">
        <v>311</v>
      </c>
      <c r="D20" s="199" t="s">
        <v>312</v>
      </c>
      <c r="E20" s="200">
        <v>2</v>
      </c>
      <c r="F20" s="199" t="s">
        <v>170</v>
      </c>
      <c r="G20" s="145" t="s">
        <v>88</v>
      </c>
      <c r="H20" s="145" t="s">
        <v>256</v>
      </c>
      <c r="I20" s="145">
        <v>4</v>
      </c>
      <c r="J20" s="145">
        <v>1</v>
      </c>
    </row>
    <row r="21" spans="1:10" x14ac:dyDescent="0.25">
      <c r="A21" s="145">
        <v>15</v>
      </c>
      <c r="B21" s="145">
        <v>7</v>
      </c>
      <c r="C21" s="199" t="s">
        <v>311</v>
      </c>
      <c r="D21" s="199" t="s">
        <v>312</v>
      </c>
      <c r="E21" s="200">
        <v>2</v>
      </c>
      <c r="F21" s="199" t="s">
        <v>171</v>
      </c>
      <c r="G21" s="145" t="s">
        <v>88</v>
      </c>
      <c r="H21" s="145" t="s">
        <v>257</v>
      </c>
      <c r="I21" s="145">
        <v>2</v>
      </c>
      <c r="J21" s="145">
        <v>4</v>
      </c>
    </row>
    <row r="22" spans="1:10" x14ac:dyDescent="0.25">
      <c r="A22" s="145">
        <v>16</v>
      </c>
      <c r="B22" s="145">
        <v>8</v>
      </c>
      <c r="C22" s="199" t="s">
        <v>311</v>
      </c>
      <c r="D22" s="199" t="s">
        <v>312</v>
      </c>
      <c r="E22" s="200">
        <v>2</v>
      </c>
      <c r="F22" s="199" t="s">
        <v>172</v>
      </c>
      <c r="G22" s="145" t="s">
        <v>88</v>
      </c>
      <c r="H22" s="145" t="s">
        <v>258</v>
      </c>
      <c r="I22" s="145">
        <v>2</v>
      </c>
      <c r="J22" s="145">
        <v>1</v>
      </c>
    </row>
    <row r="23" spans="1:10" x14ac:dyDescent="0.25">
      <c r="A23" s="145">
        <v>17</v>
      </c>
      <c r="B23" s="145">
        <v>9</v>
      </c>
      <c r="C23" s="199" t="s">
        <v>311</v>
      </c>
      <c r="D23" s="199" t="s">
        <v>312</v>
      </c>
      <c r="E23" s="200">
        <v>2</v>
      </c>
      <c r="F23" s="199" t="s">
        <v>173</v>
      </c>
      <c r="G23" s="145" t="s">
        <v>88</v>
      </c>
      <c r="H23" s="145" t="s">
        <v>258</v>
      </c>
      <c r="I23" s="145">
        <v>2</v>
      </c>
      <c r="J23" s="145">
        <v>1</v>
      </c>
    </row>
    <row r="24" spans="1:10" x14ac:dyDescent="0.25">
      <c r="A24" s="145">
        <v>18</v>
      </c>
      <c r="B24" s="145">
        <v>10</v>
      </c>
      <c r="C24" s="199" t="s">
        <v>311</v>
      </c>
      <c r="D24" s="199" t="s">
        <v>312</v>
      </c>
      <c r="E24" s="200">
        <v>2</v>
      </c>
      <c r="F24" s="199" t="s">
        <v>174</v>
      </c>
      <c r="G24" s="145" t="s">
        <v>88</v>
      </c>
      <c r="H24" s="145" t="s">
        <v>257</v>
      </c>
      <c r="I24" s="145">
        <v>2</v>
      </c>
      <c r="J24" s="145">
        <v>4</v>
      </c>
    </row>
    <row r="25" spans="1:10" x14ac:dyDescent="0.25">
      <c r="A25" s="145">
        <v>19</v>
      </c>
      <c r="B25" s="145">
        <v>11</v>
      </c>
      <c r="C25" s="199" t="s">
        <v>311</v>
      </c>
      <c r="D25" s="199" t="s">
        <v>312</v>
      </c>
      <c r="E25" s="200">
        <v>2</v>
      </c>
      <c r="F25" s="199" t="s">
        <v>175</v>
      </c>
      <c r="G25" s="145" t="s">
        <v>88</v>
      </c>
      <c r="H25" s="145" t="s">
        <v>258</v>
      </c>
      <c r="I25" s="145">
        <v>1</v>
      </c>
      <c r="J25" s="145">
        <v>1</v>
      </c>
    </row>
    <row r="26" spans="1:10" x14ac:dyDescent="0.25">
      <c r="A26" s="145">
        <v>20</v>
      </c>
      <c r="B26" s="145">
        <v>12</v>
      </c>
      <c r="C26" s="199" t="s">
        <v>311</v>
      </c>
      <c r="D26" s="199" t="s">
        <v>312</v>
      </c>
      <c r="E26" s="200">
        <v>2</v>
      </c>
      <c r="F26" s="199" t="s">
        <v>176</v>
      </c>
      <c r="G26" s="145" t="s">
        <v>88</v>
      </c>
      <c r="H26" s="145" t="s">
        <v>258</v>
      </c>
      <c r="I26" s="145">
        <v>1</v>
      </c>
      <c r="J26" s="145">
        <v>1</v>
      </c>
    </row>
    <row r="27" spans="1:10" x14ac:dyDescent="0.25">
      <c r="A27" s="145">
        <v>21</v>
      </c>
      <c r="B27" s="145">
        <v>13</v>
      </c>
      <c r="C27" s="199" t="s">
        <v>311</v>
      </c>
      <c r="D27" s="199" t="s">
        <v>312</v>
      </c>
      <c r="E27" s="200">
        <v>2</v>
      </c>
      <c r="F27" s="199" t="s">
        <v>177</v>
      </c>
      <c r="G27" s="145" t="s">
        <v>88</v>
      </c>
      <c r="H27" s="145" t="s">
        <v>257</v>
      </c>
      <c r="I27" s="145">
        <v>1</v>
      </c>
      <c r="J27" s="145">
        <v>4</v>
      </c>
    </row>
    <row r="28" spans="1:10" x14ac:dyDescent="0.25">
      <c r="A28" s="145">
        <v>22</v>
      </c>
      <c r="B28" s="145">
        <v>14</v>
      </c>
      <c r="C28" s="199" t="s">
        <v>311</v>
      </c>
      <c r="D28" s="199" t="s">
        <v>312</v>
      </c>
      <c r="E28" s="200">
        <v>2</v>
      </c>
      <c r="F28" s="199" t="s">
        <v>178</v>
      </c>
      <c r="G28" s="145" t="s">
        <v>88</v>
      </c>
      <c r="H28" s="145" t="s">
        <v>258</v>
      </c>
      <c r="I28" s="145">
        <v>1</v>
      </c>
      <c r="J28" s="145">
        <v>2</v>
      </c>
    </row>
    <row r="29" spans="1:10" x14ac:dyDescent="0.25">
      <c r="A29" s="145">
        <v>23</v>
      </c>
      <c r="B29" s="145">
        <v>15</v>
      </c>
      <c r="C29" s="199" t="s">
        <v>311</v>
      </c>
      <c r="D29" s="199" t="s">
        <v>312</v>
      </c>
      <c r="E29" s="200">
        <v>2</v>
      </c>
      <c r="F29" s="199" t="s">
        <v>179</v>
      </c>
      <c r="G29" s="145" t="s">
        <v>88</v>
      </c>
      <c r="H29" s="145" t="s">
        <v>257</v>
      </c>
      <c r="I29" s="145">
        <v>1</v>
      </c>
      <c r="J29" s="145">
        <v>4</v>
      </c>
    </row>
    <row r="30" spans="1:10" x14ac:dyDescent="0.3">
      <c r="A30" s="145">
        <v>24</v>
      </c>
      <c r="B30" s="145">
        <v>1</v>
      </c>
      <c r="C30" s="199" t="s">
        <v>311</v>
      </c>
      <c r="D30" s="199" t="s">
        <v>312</v>
      </c>
      <c r="E30" s="145">
        <v>3</v>
      </c>
      <c r="F30" s="211" t="s">
        <v>296</v>
      </c>
      <c r="G30" s="145" t="s">
        <v>96</v>
      </c>
      <c r="H30" s="145" t="s">
        <v>96</v>
      </c>
      <c r="I30" s="145">
        <v>4</v>
      </c>
      <c r="J30" s="145">
        <v>2</v>
      </c>
    </row>
    <row r="31" spans="1:10" x14ac:dyDescent="0.3">
      <c r="A31" s="145">
        <v>25</v>
      </c>
      <c r="B31" s="145">
        <v>2</v>
      </c>
      <c r="C31" s="199" t="s">
        <v>311</v>
      </c>
      <c r="D31" s="199" t="s">
        <v>312</v>
      </c>
      <c r="E31" s="145">
        <v>3</v>
      </c>
      <c r="F31" s="211" t="s">
        <v>297</v>
      </c>
      <c r="G31" s="145" t="s">
        <v>96</v>
      </c>
      <c r="H31" s="145" t="s">
        <v>96</v>
      </c>
      <c r="I31" s="145">
        <v>4</v>
      </c>
      <c r="J31" s="145">
        <v>2</v>
      </c>
    </row>
    <row r="32" spans="1:10" x14ac:dyDescent="0.3">
      <c r="A32" s="145">
        <v>26</v>
      </c>
      <c r="B32" s="145">
        <v>3</v>
      </c>
      <c r="C32" s="199" t="s">
        <v>311</v>
      </c>
      <c r="D32" s="199" t="s">
        <v>312</v>
      </c>
      <c r="E32" s="145">
        <v>3</v>
      </c>
      <c r="F32" s="211" t="s">
        <v>298</v>
      </c>
      <c r="G32" s="145" t="s">
        <v>96</v>
      </c>
      <c r="H32" s="145" t="s">
        <v>96</v>
      </c>
      <c r="I32" s="145">
        <v>5</v>
      </c>
      <c r="J32" s="145">
        <v>2</v>
      </c>
    </row>
    <row r="33" spans="1:10" x14ac:dyDescent="0.3">
      <c r="A33" s="145">
        <v>27</v>
      </c>
      <c r="B33" s="145">
        <v>4</v>
      </c>
      <c r="C33" s="199" t="s">
        <v>311</v>
      </c>
      <c r="D33" s="199" t="s">
        <v>312</v>
      </c>
      <c r="E33" s="145">
        <v>3</v>
      </c>
      <c r="F33" s="211" t="s">
        <v>299</v>
      </c>
      <c r="G33" s="145" t="s">
        <v>96</v>
      </c>
      <c r="H33" s="145" t="s">
        <v>96</v>
      </c>
      <c r="I33" s="145">
        <v>1</v>
      </c>
      <c r="J33" s="145">
        <v>4</v>
      </c>
    </row>
    <row r="34" spans="1:10" x14ac:dyDescent="0.3">
      <c r="A34" s="145">
        <v>28</v>
      </c>
      <c r="B34" s="145">
        <v>5</v>
      </c>
      <c r="C34" s="199" t="s">
        <v>311</v>
      </c>
      <c r="D34" s="199" t="s">
        <v>312</v>
      </c>
      <c r="E34" s="145">
        <v>3</v>
      </c>
      <c r="F34" s="211" t="s">
        <v>300</v>
      </c>
      <c r="G34" s="145" t="s">
        <v>96</v>
      </c>
      <c r="H34" s="145" t="s">
        <v>96</v>
      </c>
      <c r="I34" s="145">
        <v>6</v>
      </c>
      <c r="J34" s="145"/>
    </row>
    <row r="35" spans="1:10" x14ac:dyDescent="0.3">
      <c r="A35" s="145">
        <v>29</v>
      </c>
      <c r="B35" s="145">
        <v>6</v>
      </c>
      <c r="C35" s="199" t="s">
        <v>311</v>
      </c>
      <c r="D35" s="199" t="s">
        <v>312</v>
      </c>
      <c r="E35" s="145">
        <v>3</v>
      </c>
      <c r="F35" s="211" t="s">
        <v>301</v>
      </c>
      <c r="G35" s="145" t="s">
        <v>96</v>
      </c>
      <c r="H35" s="145" t="s">
        <v>96</v>
      </c>
      <c r="I35" s="145">
        <v>2</v>
      </c>
      <c r="J35" s="145">
        <v>1</v>
      </c>
    </row>
    <row r="36" spans="1:10" x14ac:dyDescent="0.3">
      <c r="A36" s="145">
        <v>30</v>
      </c>
      <c r="B36" s="145">
        <v>7</v>
      </c>
      <c r="C36" s="199" t="s">
        <v>311</v>
      </c>
      <c r="D36" s="199" t="s">
        <v>312</v>
      </c>
      <c r="E36" s="145">
        <v>3</v>
      </c>
      <c r="F36" s="211" t="s">
        <v>302</v>
      </c>
      <c r="G36" s="145" t="s">
        <v>96</v>
      </c>
      <c r="H36" s="145" t="s">
        <v>96</v>
      </c>
      <c r="I36" s="145">
        <v>3</v>
      </c>
      <c r="J36" s="145">
        <v>2</v>
      </c>
    </row>
    <row r="37" spans="1:10" x14ac:dyDescent="0.3">
      <c r="A37" s="145">
        <v>31</v>
      </c>
      <c r="B37" s="145">
        <v>8</v>
      </c>
      <c r="C37" s="199" t="s">
        <v>311</v>
      </c>
      <c r="D37" s="199" t="s">
        <v>312</v>
      </c>
      <c r="E37" s="145">
        <v>3</v>
      </c>
      <c r="F37" s="211" t="s">
        <v>303</v>
      </c>
      <c r="G37" s="145" t="s">
        <v>96</v>
      </c>
      <c r="H37" s="145" t="s">
        <v>96</v>
      </c>
      <c r="I37" s="145">
        <v>2</v>
      </c>
      <c r="J37" s="145">
        <v>1</v>
      </c>
    </row>
    <row r="38" spans="1:10" x14ac:dyDescent="0.3">
      <c r="A38" s="145">
        <v>32</v>
      </c>
      <c r="B38" s="145">
        <v>9</v>
      </c>
      <c r="C38" s="199" t="s">
        <v>311</v>
      </c>
      <c r="D38" s="199" t="s">
        <v>312</v>
      </c>
      <c r="E38" s="145">
        <v>3</v>
      </c>
      <c r="F38" s="211" t="s">
        <v>304</v>
      </c>
      <c r="G38" s="145" t="s">
        <v>96</v>
      </c>
      <c r="H38" s="145" t="s">
        <v>96</v>
      </c>
      <c r="I38" s="145">
        <v>1</v>
      </c>
      <c r="J38" s="145">
        <v>1</v>
      </c>
    </row>
    <row r="39" spans="1:10" x14ac:dyDescent="0.3">
      <c r="A39" s="145">
        <v>33</v>
      </c>
      <c r="B39" s="145">
        <v>10</v>
      </c>
      <c r="C39" s="199" t="s">
        <v>311</v>
      </c>
      <c r="D39" s="199" t="s">
        <v>312</v>
      </c>
      <c r="E39" s="145">
        <v>3</v>
      </c>
      <c r="F39" s="211" t="s">
        <v>305</v>
      </c>
      <c r="G39" s="145" t="s">
        <v>96</v>
      </c>
      <c r="H39" s="145" t="s">
        <v>96</v>
      </c>
      <c r="I39" s="145">
        <v>1</v>
      </c>
      <c r="J39" s="145">
        <v>1</v>
      </c>
    </row>
    <row r="40" spans="1:10" x14ac:dyDescent="0.3">
      <c r="A40" s="145">
        <v>34</v>
      </c>
      <c r="B40" s="145">
        <v>11</v>
      </c>
      <c r="C40" s="199" t="s">
        <v>311</v>
      </c>
      <c r="D40" s="199" t="s">
        <v>312</v>
      </c>
      <c r="E40" s="145">
        <v>3</v>
      </c>
      <c r="F40" s="211" t="s">
        <v>306</v>
      </c>
      <c r="G40" s="145" t="s">
        <v>96</v>
      </c>
      <c r="H40" s="145" t="s">
        <v>96</v>
      </c>
      <c r="I40" s="145">
        <v>1</v>
      </c>
      <c r="J40" s="145">
        <v>1</v>
      </c>
    </row>
    <row r="41" spans="1:10" x14ac:dyDescent="0.25">
      <c r="A41" s="145">
        <v>35</v>
      </c>
      <c r="B41" s="145">
        <v>1</v>
      </c>
      <c r="C41" s="199" t="s">
        <v>311</v>
      </c>
      <c r="D41" s="199" t="s">
        <v>312</v>
      </c>
      <c r="E41" s="200">
        <v>4</v>
      </c>
      <c r="F41" s="202" t="s">
        <v>147</v>
      </c>
      <c r="G41" s="145" t="s">
        <v>82</v>
      </c>
      <c r="H41" s="145" t="s">
        <v>240</v>
      </c>
      <c r="I41" s="145" t="s">
        <v>241</v>
      </c>
      <c r="J41" s="145">
        <v>1</v>
      </c>
    </row>
    <row r="42" spans="1:10" x14ac:dyDescent="0.25">
      <c r="A42" s="145">
        <v>36</v>
      </c>
      <c r="B42" s="145">
        <v>2</v>
      </c>
      <c r="C42" s="199" t="s">
        <v>311</v>
      </c>
      <c r="D42" s="199" t="s">
        <v>312</v>
      </c>
      <c r="E42" s="200">
        <v>4</v>
      </c>
      <c r="F42" s="202" t="s">
        <v>148</v>
      </c>
      <c r="G42" s="145" t="s">
        <v>82</v>
      </c>
      <c r="H42" s="145" t="s">
        <v>240</v>
      </c>
      <c r="I42" s="145">
        <v>4</v>
      </c>
      <c r="J42" s="145">
        <v>6</v>
      </c>
    </row>
    <row r="43" spans="1:10" x14ac:dyDescent="0.25">
      <c r="A43" s="145">
        <v>37</v>
      </c>
      <c r="B43" s="145">
        <v>3</v>
      </c>
      <c r="C43" s="199" t="s">
        <v>311</v>
      </c>
      <c r="D43" s="199" t="s">
        <v>312</v>
      </c>
      <c r="E43" s="200">
        <v>4</v>
      </c>
      <c r="F43" s="202" t="s">
        <v>149</v>
      </c>
      <c r="G43" s="145" t="s">
        <v>82</v>
      </c>
      <c r="H43" s="145" t="s">
        <v>240</v>
      </c>
      <c r="I43" s="145">
        <v>3</v>
      </c>
      <c r="J43" s="145"/>
    </row>
    <row r="44" spans="1:10" x14ac:dyDescent="0.25">
      <c r="A44" s="145">
        <v>38</v>
      </c>
      <c r="B44" s="145">
        <v>4</v>
      </c>
      <c r="C44" s="199" t="s">
        <v>311</v>
      </c>
      <c r="D44" s="199" t="s">
        <v>312</v>
      </c>
      <c r="E44" s="200">
        <v>4</v>
      </c>
      <c r="F44" s="202" t="s">
        <v>150</v>
      </c>
      <c r="G44" s="145" t="s">
        <v>82</v>
      </c>
      <c r="H44" s="145" t="s">
        <v>240</v>
      </c>
      <c r="I44" s="145" t="s">
        <v>241</v>
      </c>
      <c r="J44" s="145"/>
    </row>
    <row r="45" spans="1:10" x14ac:dyDescent="0.25">
      <c r="A45" s="145">
        <v>39</v>
      </c>
      <c r="B45" s="145">
        <v>5</v>
      </c>
      <c r="C45" s="199" t="s">
        <v>311</v>
      </c>
      <c r="D45" s="199" t="s">
        <v>312</v>
      </c>
      <c r="E45" s="200">
        <v>4</v>
      </c>
      <c r="F45" s="202" t="s">
        <v>151</v>
      </c>
      <c r="G45" s="145" t="s">
        <v>82</v>
      </c>
      <c r="H45" s="145" t="s">
        <v>240</v>
      </c>
      <c r="I45" s="145">
        <v>4</v>
      </c>
      <c r="J45" s="145">
        <v>2</v>
      </c>
    </row>
    <row r="46" spans="1:10" x14ac:dyDescent="0.25">
      <c r="A46" s="145">
        <v>40</v>
      </c>
      <c r="B46" s="145">
        <v>6</v>
      </c>
      <c r="C46" s="199" t="s">
        <v>311</v>
      </c>
      <c r="D46" s="199" t="s">
        <v>312</v>
      </c>
      <c r="E46" s="200">
        <v>4</v>
      </c>
      <c r="F46" s="202" t="s">
        <v>152</v>
      </c>
      <c r="G46" s="145" t="s">
        <v>82</v>
      </c>
      <c r="H46" s="145" t="s">
        <v>240</v>
      </c>
      <c r="I46" s="145">
        <v>4</v>
      </c>
      <c r="J46" s="145">
        <v>2</v>
      </c>
    </row>
    <row r="47" spans="1:10" x14ac:dyDescent="0.25">
      <c r="A47" s="145">
        <v>41</v>
      </c>
      <c r="B47" s="145">
        <v>7</v>
      </c>
      <c r="C47" s="199" t="s">
        <v>311</v>
      </c>
      <c r="D47" s="199" t="s">
        <v>312</v>
      </c>
      <c r="E47" s="200">
        <v>4</v>
      </c>
      <c r="F47" s="202" t="s">
        <v>153</v>
      </c>
      <c r="G47" s="145" t="s">
        <v>82</v>
      </c>
      <c r="H47" s="145" t="s">
        <v>240</v>
      </c>
      <c r="I47" s="145" t="s">
        <v>242</v>
      </c>
      <c r="J47" s="145">
        <v>1</v>
      </c>
    </row>
    <row r="48" spans="1:10" x14ac:dyDescent="0.25">
      <c r="A48" s="145">
        <v>42</v>
      </c>
      <c r="B48" s="145">
        <v>8</v>
      </c>
      <c r="C48" s="199" t="s">
        <v>311</v>
      </c>
      <c r="D48" s="199" t="s">
        <v>312</v>
      </c>
      <c r="E48" s="200">
        <v>4</v>
      </c>
      <c r="F48" s="202" t="s">
        <v>154</v>
      </c>
      <c r="G48" s="145" t="s">
        <v>82</v>
      </c>
      <c r="H48" s="145" t="s">
        <v>240</v>
      </c>
      <c r="I48" s="145" t="s">
        <v>242</v>
      </c>
      <c r="J48" s="145">
        <v>1</v>
      </c>
    </row>
    <row r="49" spans="1:10" x14ac:dyDescent="0.25">
      <c r="A49" s="145">
        <v>43</v>
      </c>
      <c r="B49" s="145">
        <v>9</v>
      </c>
      <c r="C49" s="199" t="s">
        <v>311</v>
      </c>
      <c r="D49" s="199" t="s">
        <v>312</v>
      </c>
      <c r="E49" s="200">
        <v>4</v>
      </c>
      <c r="F49" s="202" t="s">
        <v>155</v>
      </c>
      <c r="G49" s="145" t="s">
        <v>82</v>
      </c>
      <c r="H49" s="145" t="s">
        <v>240</v>
      </c>
      <c r="I49" s="145" t="s">
        <v>243</v>
      </c>
      <c r="J49" s="145"/>
    </row>
    <row r="50" spans="1:10" x14ac:dyDescent="0.25">
      <c r="A50" s="145">
        <v>44</v>
      </c>
      <c r="B50" s="145">
        <v>10</v>
      </c>
      <c r="C50" s="199" t="s">
        <v>311</v>
      </c>
      <c r="D50" s="199" t="s">
        <v>312</v>
      </c>
      <c r="E50" s="200">
        <v>4</v>
      </c>
      <c r="F50" s="202" t="s">
        <v>156</v>
      </c>
      <c r="G50" s="145" t="s">
        <v>82</v>
      </c>
      <c r="H50" s="145" t="s">
        <v>240</v>
      </c>
      <c r="I50" s="145">
        <v>1</v>
      </c>
      <c r="J50" s="145">
        <v>2</v>
      </c>
    </row>
    <row r="51" spans="1:10" x14ac:dyDescent="0.25">
      <c r="A51" s="145">
        <v>45</v>
      </c>
      <c r="B51" s="145">
        <v>11</v>
      </c>
      <c r="C51" s="199" t="s">
        <v>311</v>
      </c>
      <c r="D51" s="199" t="s">
        <v>312</v>
      </c>
      <c r="E51" s="200">
        <v>4</v>
      </c>
      <c r="F51" s="202" t="s">
        <v>157</v>
      </c>
      <c r="G51" s="145" t="s">
        <v>82</v>
      </c>
      <c r="H51" s="145" t="s">
        <v>240</v>
      </c>
      <c r="I51" s="145">
        <v>4</v>
      </c>
      <c r="J51" s="145"/>
    </row>
    <row r="52" spans="1:10" x14ac:dyDescent="0.25">
      <c r="A52" s="145">
        <v>46</v>
      </c>
      <c r="B52" s="145">
        <v>1</v>
      </c>
      <c r="C52" s="199" t="s">
        <v>311</v>
      </c>
      <c r="D52" s="199" t="s">
        <v>312</v>
      </c>
      <c r="E52" s="200" t="s">
        <v>316</v>
      </c>
      <c r="F52" s="199" t="s">
        <v>220</v>
      </c>
      <c r="G52" s="145" t="s">
        <v>84</v>
      </c>
      <c r="H52" s="145"/>
      <c r="I52" s="145">
        <v>3</v>
      </c>
      <c r="J52" s="145">
        <v>1</v>
      </c>
    </row>
    <row r="53" spans="1:10" x14ac:dyDescent="0.25">
      <c r="A53" s="145">
        <v>47</v>
      </c>
      <c r="B53" s="145">
        <v>2</v>
      </c>
      <c r="C53" s="199" t="s">
        <v>311</v>
      </c>
      <c r="D53" s="199" t="s">
        <v>312</v>
      </c>
      <c r="E53" s="200" t="s">
        <v>316</v>
      </c>
      <c r="F53" s="199" t="s">
        <v>221</v>
      </c>
      <c r="G53" s="145" t="s">
        <v>84</v>
      </c>
      <c r="H53" s="145"/>
      <c r="I53" s="145">
        <v>3</v>
      </c>
      <c r="J53" s="145">
        <v>2</v>
      </c>
    </row>
    <row r="54" spans="1:10" x14ac:dyDescent="0.25">
      <c r="A54" s="145">
        <v>48</v>
      </c>
      <c r="B54" s="145">
        <v>3</v>
      </c>
      <c r="C54" s="199" t="s">
        <v>311</v>
      </c>
      <c r="D54" s="199" t="s">
        <v>312</v>
      </c>
      <c r="E54" s="200" t="s">
        <v>332</v>
      </c>
      <c r="F54" s="199" t="s">
        <v>222</v>
      </c>
      <c r="G54" s="145" t="s">
        <v>84</v>
      </c>
      <c r="H54" s="145"/>
      <c r="I54" s="145">
        <v>3</v>
      </c>
      <c r="J54" s="145">
        <v>2</v>
      </c>
    </row>
    <row r="55" spans="1:10" x14ac:dyDescent="0.25">
      <c r="A55" s="145">
        <v>49</v>
      </c>
      <c r="B55" s="145">
        <v>4</v>
      </c>
      <c r="C55" s="199" t="s">
        <v>311</v>
      </c>
      <c r="D55" s="199" t="s">
        <v>312</v>
      </c>
      <c r="E55" s="200" t="s">
        <v>332</v>
      </c>
      <c r="F55" s="199" t="s">
        <v>223</v>
      </c>
      <c r="G55" s="145" t="s">
        <v>84</v>
      </c>
      <c r="H55" s="145"/>
      <c r="I55" s="145" t="s">
        <v>239</v>
      </c>
      <c r="J55" s="145">
        <v>2</v>
      </c>
    </row>
    <row r="56" spans="1:10" x14ac:dyDescent="0.25">
      <c r="A56" s="145">
        <v>50</v>
      </c>
      <c r="B56" s="145">
        <v>5</v>
      </c>
      <c r="C56" s="199" t="s">
        <v>311</v>
      </c>
      <c r="D56" s="199" t="s">
        <v>312</v>
      </c>
      <c r="E56" s="200" t="s">
        <v>332</v>
      </c>
      <c r="F56" s="199" t="s">
        <v>224</v>
      </c>
      <c r="G56" s="145" t="s">
        <v>84</v>
      </c>
      <c r="H56" s="145"/>
      <c r="I56" s="145">
        <v>1</v>
      </c>
      <c r="J56" s="145">
        <v>1</v>
      </c>
    </row>
    <row r="57" spans="1:10" x14ac:dyDescent="0.25">
      <c r="A57" s="145">
        <v>51</v>
      </c>
      <c r="B57" s="145">
        <v>6</v>
      </c>
      <c r="C57" s="199" t="s">
        <v>311</v>
      </c>
      <c r="D57" s="199" t="s">
        <v>312</v>
      </c>
      <c r="E57" s="200" t="s">
        <v>332</v>
      </c>
      <c r="F57" s="199" t="s">
        <v>225</v>
      </c>
      <c r="G57" s="145" t="s">
        <v>84</v>
      </c>
      <c r="H57" s="145"/>
      <c r="I57" s="145">
        <v>4</v>
      </c>
      <c r="J57" s="145">
        <v>2</v>
      </c>
    </row>
    <row r="58" spans="1:10" x14ac:dyDescent="0.25">
      <c r="A58" s="145">
        <v>52</v>
      </c>
      <c r="B58" s="145">
        <v>7</v>
      </c>
      <c r="C58" s="199" t="s">
        <v>311</v>
      </c>
      <c r="D58" s="199" t="s">
        <v>312</v>
      </c>
      <c r="E58" s="200" t="s">
        <v>332</v>
      </c>
      <c r="F58" s="199" t="s">
        <v>226</v>
      </c>
      <c r="G58" s="145" t="s">
        <v>84</v>
      </c>
      <c r="H58" s="145"/>
      <c r="I58" s="145">
        <v>3</v>
      </c>
      <c r="J58" s="145">
        <v>1</v>
      </c>
    </row>
    <row r="59" spans="1:10" x14ac:dyDescent="0.25">
      <c r="A59" s="145">
        <v>53</v>
      </c>
      <c r="B59" s="145">
        <v>8</v>
      </c>
      <c r="C59" s="199" t="s">
        <v>311</v>
      </c>
      <c r="D59" s="199" t="s">
        <v>312</v>
      </c>
      <c r="E59" s="200" t="s">
        <v>332</v>
      </c>
      <c r="F59" s="199" t="s">
        <v>227</v>
      </c>
      <c r="G59" s="145" t="s">
        <v>84</v>
      </c>
      <c r="H59" s="145"/>
      <c r="I59" s="145"/>
      <c r="J59" s="145"/>
    </row>
    <row r="60" spans="1:10" x14ac:dyDescent="0.25">
      <c r="A60" s="145">
        <v>54</v>
      </c>
      <c r="B60" s="145">
        <v>9</v>
      </c>
      <c r="C60" s="199" t="s">
        <v>311</v>
      </c>
      <c r="D60" s="199" t="s">
        <v>312</v>
      </c>
      <c r="E60" s="200" t="s">
        <v>332</v>
      </c>
      <c r="F60" s="199" t="s">
        <v>228</v>
      </c>
      <c r="G60" s="145" t="s">
        <v>84</v>
      </c>
      <c r="H60" s="145"/>
      <c r="I60" s="145">
        <v>2</v>
      </c>
      <c r="J60" s="145">
        <v>2</v>
      </c>
    </row>
    <row r="61" spans="1:10" x14ac:dyDescent="0.25">
      <c r="A61" s="145">
        <v>55</v>
      </c>
      <c r="B61" s="145">
        <v>10</v>
      </c>
      <c r="C61" s="199" t="s">
        <v>311</v>
      </c>
      <c r="D61" s="199" t="s">
        <v>312</v>
      </c>
      <c r="E61" s="200" t="s">
        <v>332</v>
      </c>
      <c r="F61" s="199" t="s">
        <v>229</v>
      </c>
      <c r="G61" s="145" t="s">
        <v>84</v>
      </c>
      <c r="H61" s="145"/>
      <c r="I61" s="145">
        <v>2</v>
      </c>
      <c r="J61" s="145">
        <v>2</v>
      </c>
    </row>
    <row r="62" spans="1:10" x14ac:dyDescent="0.25">
      <c r="A62" s="145">
        <v>56</v>
      </c>
      <c r="B62" s="145">
        <v>1</v>
      </c>
      <c r="C62" s="199" t="s">
        <v>311</v>
      </c>
      <c r="D62" s="199" t="s">
        <v>312</v>
      </c>
      <c r="E62" s="200" t="s">
        <v>332</v>
      </c>
      <c r="F62" s="199" t="s">
        <v>200</v>
      </c>
      <c r="G62" s="145" t="s">
        <v>86</v>
      </c>
      <c r="H62" s="145" t="s">
        <v>250</v>
      </c>
      <c r="I62" s="145">
        <v>2</v>
      </c>
      <c r="J62" s="145">
        <v>1</v>
      </c>
    </row>
    <row r="63" spans="1:10" x14ac:dyDescent="0.25">
      <c r="A63" s="145">
        <v>57</v>
      </c>
      <c r="B63" s="145">
        <v>2</v>
      </c>
      <c r="C63" s="199" t="s">
        <v>311</v>
      </c>
      <c r="D63" s="199" t="s">
        <v>312</v>
      </c>
      <c r="E63" s="200" t="s">
        <v>332</v>
      </c>
      <c r="F63" s="199" t="s">
        <v>201</v>
      </c>
      <c r="G63" s="145" t="s">
        <v>86</v>
      </c>
      <c r="H63" s="145" t="s">
        <v>250</v>
      </c>
      <c r="I63" s="145">
        <v>2</v>
      </c>
      <c r="J63" s="145">
        <v>1</v>
      </c>
    </row>
    <row r="64" spans="1:10" x14ac:dyDescent="0.25">
      <c r="A64" s="145">
        <v>58</v>
      </c>
      <c r="B64" s="145">
        <v>3</v>
      </c>
      <c r="C64" s="199" t="s">
        <v>311</v>
      </c>
      <c r="D64" s="199" t="s">
        <v>312</v>
      </c>
      <c r="E64" s="200" t="s">
        <v>332</v>
      </c>
      <c r="F64" s="199" t="s">
        <v>202</v>
      </c>
      <c r="G64" s="145" t="s">
        <v>86</v>
      </c>
      <c r="H64" s="145" t="s">
        <v>250</v>
      </c>
      <c r="I64" s="145" t="s">
        <v>238</v>
      </c>
      <c r="J64" s="145">
        <v>2</v>
      </c>
    </row>
    <row r="65" spans="1:10" x14ac:dyDescent="0.25">
      <c r="A65" s="145">
        <v>59</v>
      </c>
      <c r="B65" s="145">
        <v>4</v>
      </c>
      <c r="C65" s="199" t="s">
        <v>311</v>
      </c>
      <c r="D65" s="199" t="s">
        <v>312</v>
      </c>
      <c r="E65" s="200" t="s">
        <v>332</v>
      </c>
      <c r="F65" s="199" t="s">
        <v>203</v>
      </c>
      <c r="G65" s="145" t="s">
        <v>86</v>
      </c>
      <c r="H65" s="145" t="s">
        <v>251</v>
      </c>
      <c r="I65" s="145" t="s">
        <v>252</v>
      </c>
      <c r="J65" s="145">
        <v>4</v>
      </c>
    </row>
    <row r="66" spans="1:10" x14ac:dyDescent="0.25">
      <c r="A66" s="145">
        <v>60</v>
      </c>
      <c r="B66" s="145">
        <v>5</v>
      </c>
      <c r="C66" s="199" t="s">
        <v>311</v>
      </c>
      <c r="D66" s="199" t="s">
        <v>312</v>
      </c>
      <c r="E66" s="200" t="s">
        <v>332</v>
      </c>
      <c r="F66" s="199" t="s">
        <v>204</v>
      </c>
      <c r="G66" s="145" t="s">
        <v>86</v>
      </c>
      <c r="H66" s="145" t="s">
        <v>250</v>
      </c>
      <c r="I66" s="145">
        <v>2</v>
      </c>
      <c r="J66" s="145">
        <v>4</v>
      </c>
    </row>
    <row r="67" spans="1:10" x14ac:dyDescent="0.25">
      <c r="A67" s="145">
        <v>61</v>
      </c>
      <c r="B67" s="145">
        <v>6</v>
      </c>
      <c r="C67" s="199" t="s">
        <v>311</v>
      </c>
      <c r="D67" s="199" t="s">
        <v>312</v>
      </c>
      <c r="E67" s="200" t="s">
        <v>332</v>
      </c>
      <c r="F67" s="199" t="s">
        <v>205</v>
      </c>
      <c r="G67" s="145" t="s">
        <v>86</v>
      </c>
      <c r="H67" s="145" t="s">
        <v>250</v>
      </c>
      <c r="I67" s="145">
        <v>2</v>
      </c>
      <c r="J67" s="145">
        <v>1</v>
      </c>
    </row>
    <row r="68" spans="1:10" x14ac:dyDescent="0.25">
      <c r="A68" s="145">
        <v>62</v>
      </c>
      <c r="B68" s="145">
        <v>7</v>
      </c>
      <c r="C68" s="199" t="s">
        <v>311</v>
      </c>
      <c r="D68" s="199" t="s">
        <v>312</v>
      </c>
      <c r="E68" s="200" t="s">
        <v>332</v>
      </c>
      <c r="F68" s="199" t="s">
        <v>206</v>
      </c>
      <c r="G68" s="145" t="s">
        <v>86</v>
      </c>
      <c r="H68" s="145" t="s">
        <v>250</v>
      </c>
      <c r="I68" s="145">
        <v>1</v>
      </c>
      <c r="J68" s="145">
        <v>2</v>
      </c>
    </row>
    <row r="69" spans="1:10" x14ac:dyDescent="0.25">
      <c r="A69" s="145">
        <v>63</v>
      </c>
      <c r="B69" s="145">
        <v>8</v>
      </c>
      <c r="C69" s="199" t="s">
        <v>311</v>
      </c>
      <c r="D69" s="199" t="s">
        <v>312</v>
      </c>
      <c r="E69" s="200" t="s">
        <v>332</v>
      </c>
      <c r="F69" s="199" t="s">
        <v>207</v>
      </c>
      <c r="G69" s="145" t="s">
        <v>86</v>
      </c>
      <c r="H69" s="145" t="s">
        <v>250</v>
      </c>
      <c r="I69" s="145">
        <v>1</v>
      </c>
      <c r="J69" s="145">
        <v>2</v>
      </c>
    </row>
    <row r="70" spans="1:10" x14ac:dyDescent="0.25">
      <c r="A70" s="145">
        <v>64</v>
      </c>
      <c r="B70" s="145">
        <v>9</v>
      </c>
      <c r="C70" s="199" t="s">
        <v>311</v>
      </c>
      <c r="D70" s="199" t="s">
        <v>312</v>
      </c>
      <c r="E70" s="200" t="s">
        <v>332</v>
      </c>
      <c r="F70" s="199" t="s">
        <v>208</v>
      </c>
      <c r="G70" s="145" t="s">
        <v>86</v>
      </c>
      <c r="H70" s="145" t="s">
        <v>250</v>
      </c>
      <c r="I70" s="145">
        <v>1</v>
      </c>
      <c r="J70" s="145">
        <v>2</v>
      </c>
    </row>
    <row r="71" spans="1:10" x14ac:dyDescent="0.25">
      <c r="A71" s="145">
        <v>65</v>
      </c>
      <c r="B71" s="145">
        <v>10</v>
      </c>
      <c r="C71" s="199" t="s">
        <v>311</v>
      </c>
      <c r="D71" s="199" t="s">
        <v>312</v>
      </c>
      <c r="E71" s="200" t="s">
        <v>332</v>
      </c>
      <c r="F71" s="199" t="s">
        <v>209</v>
      </c>
      <c r="G71" s="145" t="s">
        <v>86</v>
      </c>
      <c r="H71" s="145" t="s">
        <v>250</v>
      </c>
      <c r="I71" s="145">
        <v>2</v>
      </c>
      <c r="J71" s="145">
        <v>2</v>
      </c>
    </row>
    <row r="72" spans="1:10" x14ac:dyDescent="0.25">
      <c r="A72" s="145">
        <v>66</v>
      </c>
      <c r="B72" s="145">
        <v>1</v>
      </c>
      <c r="C72" s="199" t="s">
        <v>311</v>
      </c>
      <c r="D72" s="199" t="s">
        <v>312</v>
      </c>
      <c r="E72" s="200" t="s">
        <v>315</v>
      </c>
      <c r="F72" s="199" t="s">
        <v>120</v>
      </c>
      <c r="G72" s="145" t="s">
        <v>87</v>
      </c>
      <c r="H72" s="145" t="s">
        <v>236</v>
      </c>
      <c r="I72" s="145">
        <v>2</v>
      </c>
      <c r="J72" s="145">
        <v>2</v>
      </c>
    </row>
    <row r="73" spans="1:10" x14ac:dyDescent="0.25">
      <c r="A73" s="145">
        <v>67</v>
      </c>
      <c r="B73" s="145">
        <v>2</v>
      </c>
      <c r="C73" s="199" t="s">
        <v>311</v>
      </c>
      <c r="D73" s="199" t="s">
        <v>312</v>
      </c>
      <c r="E73" s="200" t="s">
        <v>315</v>
      </c>
      <c r="F73" s="199" t="s">
        <v>121</v>
      </c>
      <c r="G73" s="145" t="s">
        <v>87</v>
      </c>
      <c r="H73" s="145" t="s">
        <v>236</v>
      </c>
      <c r="I73" s="145">
        <v>2</v>
      </c>
      <c r="J73" s="145">
        <v>2</v>
      </c>
    </row>
    <row r="74" spans="1:10" x14ac:dyDescent="0.25">
      <c r="A74" s="145">
        <v>68</v>
      </c>
      <c r="B74" s="145">
        <v>3</v>
      </c>
      <c r="C74" s="199" t="s">
        <v>311</v>
      </c>
      <c r="D74" s="199" t="s">
        <v>312</v>
      </c>
      <c r="E74" s="200" t="s">
        <v>333</v>
      </c>
      <c r="F74" s="199" t="s">
        <v>122</v>
      </c>
      <c r="G74" s="145" t="s">
        <v>87</v>
      </c>
      <c r="H74" s="145" t="s">
        <v>236</v>
      </c>
      <c r="I74" s="145">
        <v>2</v>
      </c>
      <c r="J74" s="145">
        <v>2</v>
      </c>
    </row>
    <row r="75" spans="1:10" x14ac:dyDescent="0.25">
      <c r="A75" s="145">
        <v>69</v>
      </c>
      <c r="B75" s="145">
        <v>4</v>
      </c>
      <c r="C75" s="199" t="s">
        <v>311</v>
      </c>
      <c r="D75" s="199" t="s">
        <v>312</v>
      </c>
      <c r="E75" s="200" t="s">
        <v>333</v>
      </c>
      <c r="F75" s="199" t="s">
        <v>123</v>
      </c>
      <c r="G75" s="145" t="s">
        <v>87</v>
      </c>
      <c r="H75" s="145" t="s">
        <v>236</v>
      </c>
      <c r="I75" s="145">
        <v>3</v>
      </c>
      <c r="J75" s="145">
        <v>2</v>
      </c>
    </row>
    <row r="76" spans="1:10" x14ac:dyDescent="0.25">
      <c r="A76" s="145">
        <v>70</v>
      </c>
      <c r="B76" s="145">
        <v>5</v>
      </c>
      <c r="C76" s="199" t="s">
        <v>311</v>
      </c>
      <c r="D76" s="199" t="s">
        <v>312</v>
      </c>
      <c r="E76" s="200" t="s">
        <v>333</v>
      </c>
      <c r="F76" s="201" t="s">
        <v>124</v>
      </c>
      <c r="G76" s="145" t="s">
        <v>87</v>
      </c>
      <c r="H76" s="145" t="s">
        <v>236</v>
      </c>
      <c r="I76" s="145">
        <v>4</v>
      </c>
      <c r="J76" s="145">
        <v>1</v>
      </c>
    </row>
    <row r="77" spans="1:10" x14ac:dyDescent="0.25">
      <c r="A77" s="145">
        <v>71</v>
      </c>
      <c r="B77" s="145">
        <v>6</v>
      </c>
      <c r="C77" s="199" t="s">
        <v>311</v>
      </c>
      <c r="D77" s="199" t="s">
        <v>312</v>
      </c>
      <c r="E77" s="200" t="s">
        <v>333</v>
      </c>
      <c r="F77" s="199" t="s">
        <v>125</v>
      </c>
      <c r="G77" s="145" t="s">
        <v>87</v>
      </c>
      <c r="H77" s="145" t="s">
        <v>236</v>
      </c>
      <c r="I77" s="145">
        <v>4</v>
      </c>
      <c r="J77" s="145">
        <v>3</v>
      </c>
    </row>
    <row r="78" spans="1:10" x14ac:dyDescent="0.25">
      <c r="A78" s="145">
        <v>72</v>
      </c>
      <c r="B78" s="145">
        <v>7</v>
      </c>
      <c r="C78" s="199" t="s">
        <v>311</v>
      </c>
      <c r="D78" s="199" t="s">
        <v>312</v>
      </c>
      <c r="E78" s="200" t="s">
        <v>333</v>
      </c>
      <c r="F78" s="199" t="s">
        <v>126</v>
      </c>
      <c r="G78" s="145" t="s">
        <v>87</v>
      </c>
      <c r="H78" s="145" t="s">
        <v>236</v>
      </c>
      <c r="I78" s="145">
        <v>1</v>
      </c>
      <c r="J78" s="145">
        <v>3</v>
      </c>
    </row>
    <row r="79" spans="1:10" x14ac:dyDescent="0.25">
      <c r="A79" s="145">
        <v>73</v>
      </c>
      <c r="B79" s="145">
        <v>8</v>
      </c>
      <c r="C79" s="199" t="s">
        <v>311</v>
      </c>
      <c r="D79" s="199" t="s">
        <v>312</v>
      </c>
      <c r="E79" s="200" t="s">
        <v>333</v>
      </c>
      <c r="F79" s="199" t="s">
        <v>127</v>
      </c>
      <c r="G79" s="145" t="s">
        <v>87</v>
      </c>
      <c r="H79" s="145" t="s">
        <v>236</v>
      </c>
      <c r="I79" s="145">
        <v>2</v>
      </c>
      <c r="J79" s="145">
        <v>1</v>
      </c>
    </row>
    <row r="80" spans="1:10" x14ac:dyDescent="0.25">
      <c r="A80" s="145">
        <v>74</v>
      </c>
      <c r="B80" s="145">
        <v>9</v>
      </c>
      <c r="C80" s="199" t="s">
        <v>311</v>
      </c>
      <c r="D80" s="199" t="s">
        <v>312</v>
      </c>
      <c r="E80" s="200" t="s">
        <v>333</v>
      </c>
      <c r="F80" s="199" t="s">
        <v>128</v>
      </c>
      <c r="G80" s="145" t="s">
        <v>87</v>
      </c>
      <c r="H80" s="145" t="s">
        <v>236</v>
      </c>
      <c r="I80" s="145">
        <v>1</v>
      </c>
      <c r="J80" s="145">
        <v>1</v>
      </c>
    </row>
    <row r="81" spans="1:10" x14ac:dyDescent="0.25">
      <c r="A81" s="145">
        <v>75</v>
      </c>
      <c r="B81" s="145">
        <v>10</v>
      </c>
      <c r="C81" s="199" t="s">
        <v>311</v>
      </c>
      <c r="D81" s="199" t="s">
        <v>312</v>
      </c>
      <c r="E81" s="200" t="s">
        <v>333</v>
      </c>
      <c r="F81" s="199" t="s">
        <v>129</v>
      </c>
      <c r="G81" s="145" t="s">
        <v>87</v>
      </c>
      <c r="H81" s="145" t="s">
        <v>236</v>
      </c>
      <c r="I81" s="145">
        <v>1</v>
      </c>
      <c r="J81" s="145">
        <v>1</v>
      </c>
    </row>
    <row r="82" spans="1:10" x14ac:dyDescent="0.25">
      <c r="A82" s="145">
        <v>76</v>
      </c>
      <c r="B82" s="145">
        <v>1</v>
      </c>
      <c r="C82" s="199" t="s">
        <v>311</v>
      </c>
      <c r="D82" s="199" t="s">
        <v>312</v>
      </c>
      <c r="E82" s="200" t="s">
        <v>333</v>
      </c>
      <c r="F82" s="199" t="s">
        <v>130</v>
      </c>
      <c r="G82" s="145" t="s">
        <v>83</v>
      </c>
      <c r="H82" s="145" t="s">
        <v>263</v>
      </c>
      <c r="I82" s="145">
        <v>2</v>
      </c>
      <c r="J82" s="145">
        <v>5</v>
      </c>
    </row>
    <row r="83" spans="1:10" x14ac:dyDescent="0.25">
      <c r="A83" s="145">
        <v>77</v>
      </c>
      <c r="B83" s="145">
        <v>2</v>
      </c>
      <c r="C83" s="199" t="s">
        <v>311</v>
      </c>
      <c r="D83" s="199" t="s">
        <v>312</v>
      </c>
      <c r="E83" s="200" t="s">
        <v>333</v>
      </c>
      <c r="F83" s="199" t="s">
        <v>131</v>
      </c>
      <c r="G83" s="145" t="s">
        <v>83</v>
      </c>
      <c r="H83" s="145" t="s">
        <v>262</v>
      </c>
      <c r="I83" s="145">
        <v>4</v>
      </c>
      <c r="J83" s="145">
        <v>2</v>
      </c>
    </row>
    <row r="84" spans="1:10" x14ac:dyDescent="0.25">
      <c r="A84" s="145">
        <v>78</v>
      </c>
      <c r="B84" s="145">
        <v>3</v>
      </c>
      <c r="C84" s="199" t="s">
        <v>311</v>
      </c>
      <c r="D84" s="199" t="s">
        <v>312</v>
      </c>
      <c r="E84" s="200" t="s">
        <v>333</v>
      </c>
      <c r="F84" s="199" t="s">
        <v>132</v>
      </c>
      <c r="G84" s="145" t="s">
        <v>83</v>
      </c>
      <c r="H84" s="145" t="s">
        <v>263</v>
      </c>
      <c r="I84" s="145">
        <v>1</v>
      </c>
      <c r="J84" s="145" t="s">
        <v>266</v>
      </c>
    </row>
    <row r="85" spans="1:10" x14ac:dyDescent="0.25">
      <c r="A85" s="145">
        <v>79</v>
      </c>
      <c r="B85" s="145">
        <v>4</v>
      </c>
      <c r="C85" s="199" t="s">
        <v>311</v>
      </c>
      <c r="D85" s="199" t="s">
        <v>312</v>
      </c>
      <c r="E85" s="200" t="s">
        <v>333</v>
      </c>
      <c r="F85" s="199" t="s">
        <v>133</v>
      </c>
      <c r="G85" s="145" t="s">
        <v>83</v>
      </c>
      <c r="H85" s="145" t="s">
        <v>263</v>
      </c>
      <c r="I85" s="145">
        <v>2</v>
      </c>
      <c r="J85" s="145">
        <v>5</v>
      </c>
    </row>
    <row r="86" spans="1:10" x14ac:dyDescent="0.25">
      <c r="A86" s="145">
        <v>80</v>
      </c>
      <c r="B86" s="145">
        <v>5</v>
      </c>
      <c r="C86" s="199" t="s">
        <v>311</v>
      </c>
      <c r="D86" s="199" t="s">
        <v>312</v>
      </c>
      <c r="E86" s="200" t="s">
        <v>333</v>
      </c>
      <c r="F86" s="199" t="s">
        <v>134</v>
      </c>
      <c r="G86" s="145" t="s">
        <v>83</v>
      </c>
      <c r="H86" s="145" t="s">
        <v>264</v>
      </c>
      <c r="I86" s="145">
        <v>2</v>
      </c>
      <c r="J86" s="145" t="s">
        <v>265</v>
      </c>
    </row>
    <row r="87" spans="1:10" x14ac:dyDescent="0.25">
      <c r="A87" s="145">
        <v>81</v>
      </c>
      <c r="B87" s="145">
        <v>6</v>
      </c>
      <c r="C87" s="199" t="s">
        <v>311</v>
      </c>
      <c r="D87" s="199" t="s">
        <v>312</v>
      </c>
      <c r="E87" s="200" t="s">
        <v>333</v>
      </c>
      <c r="F87" s="199" t="s">
        <v>135</v>
      </c>
      <c r="G87" s="145" t="s">
        <v>83</v>
      </c>
      <c r="H87" s="145" t="s">
        <v>263</v>
      </c>
      <c r="I87" s="145">
        <v>2</v>
      </c>
      <c r="J87" s="145" t="s">
        <v>265</v>
      </c>
    </row>
    <row r="88" spans="1:10" x14ac:dyDescent="0.25">
      <c r="A88" s="145">
        <v>82</v>
      </c>
      <c r="B88" s="145">
        <v>7</v>
      </c>
      <c r="C88" s="199" t="s">
        <v>311</v>
      </c>
      <c r="D88" s="199" t="s">
        <v>312</v>
      </c>
      <c r="E88" s="200" t="s">
        <v>333</v>
      </c>
      <c r="F88" s="199" t="s">
        <v>136</v>
      </c>
      <c r="G88" s="145" t="s">
        <v>83</v>
      </c>
      <c r="H88" s="145" t="s">
        <v>264</v>
      </c>
      <c r="I88" s="145">
        <v>1</v>
      </c>
      <c r="J88" s="145" t="s">
        <v>265</v>
      </c>
    </row>
    <row r="89" spans="1:10" x14ac:dyDescent="0.25">
      <c r="A89" s="145">
        <v>83</v>
      </c>
      <c r="B89" s="145">
        <v>8</v>
      </c>
      <c r="C89" s="199" t="s">
        <v>311</v>
      </c>
      <c r="D89" s="199" t="s">
        <v>312</v>
      </c>
      <c r="E89" s="200" t="s">
        <v>333</v>
      </c>
      <c r="F89" s="199" t="s">
        <v>137</v>
      </c>
      <c r="G89" s="145" t="s">
        <v>83</v>
      </c>
      <c r="H89" s="145" t="s">
        <v>264</v>
      </c>
      <c r="I89" s="145">
        <v>1</v>
      </c>
      <c r="J89" s="145" t="s">
        <v>265</v>
      </c>
    </row>
    <row r="90" spans="1:10" x14ac:dyDescent="0.25">
      <c r="A90" s="145">
        <v>84</v>
      </c>
      <c r="B90" s="145">
        <v>9</v>
      </c>
      <c r="C90" s="199" t="s">
        <v>311</v>
      </c>
      <c r="D90" s="199" t="s">
        <v>312</v>
      </c>
      <c r="E90" s="200" t="s">
        <v>333</v>
      </c>
      <c r="F90" s="199" t="s">
        <v>138</v>
      </c>
      <c r="G90" s="145" t="s">
        <v>83</v>
      </c>
      <c r="H90" s="145" t="s">
        <v>264</v>
      </c>
      <c r="I90" s="145">
        <v>1</v>
      </c>
      <c r="J90" s="145" t="s">
        <v>265</v>
      </c>
    </row>
    <row r="91" spans="1:10" x14ac:dyDescent="0.25">
      <c r="A91" s="145">
        <v>85</v>
      </c>
      <c r="B91" s="145">
        <v>1</v>
      </c>
      <c r="C91" s="199" t="s">
        <v>311</v>
      </c>
      <c r="D91" s="199" t="s">
        <v>312</v>
      </c>
      <c r="E91" s="200" t="s">
        <v>319</v>
      </c>
      <c r="F91" s="202" t="s">
        <v>158</v>
      </c>
      <c r="G91" s="145" t="s">
        <v>90</v>
      </c>
      <c r="H91" s="145" t="s">
        <v>244</v>
      </c>
      <c r="I91" s="145">
        <v>3</v>
      </c>
      <c r="J91" s="145">
        <v>2</v>
      </c>
    </row>
    <row r="92" spans="1:10" x14ac:dyDescent="0.25">
      <c r="A92" s="145">
        <v>86</v>
      </c>
      <c r="B92" s="145">
        <v>2</v>
      </c>
      <c r="C92" s="199" t="s">
        <v>311</v>
      </c>
      <c r="D92" s="199" t="s">
        <v>312</v>
      </c>
      <c r="E92" s="200" t="s">
        <v>319</v>
      </c>
      <c r="F92" s="202" t="s">
        <v>159</v>
      </c>
      <c r="G92" s="145" t="s">
        <v>90</v>
      </c>
      <c r="H92" s="145" t="s">
        <v>244</v>
      </c>
      <c r="I92" s="145">
        <v>3</v>
      </c>
      <c r="J92" s="145">
        <v>3</v>
      </c>
    </row>
    <row r="93" spans="1:10" x14ac:dyDescent="0.25">
      <c r="A93" s="145">
        <v>87</v>
      </c>
      <c r="B93" s="145">
        <v>3</v>
      </c>
      <c r="C93" s="199" t="s">
        <v>311</v>
      </c>
      <c r="D93" s="199" t="s">
        <v>312</v>
      </c>
      <c r="E93" s="200" t="s">
        <v>334</v>
      </c>
      <c r="F93" s="202" t="s">
        <v>160</v>
      </c>
      <c r="G93" s="145" t="s">
        <v>90</v>
      </c>
      <c r="H93" s="145" t="s">
        <v>244</v>
      </c>
      <c r="I93" s="145">
        <v>4</v>
      </c>
      <c r="J93" s="145">
        <v>1</v>
      </c>
    </row>
    <row r="94" spans="1:10" x14ac:dyDescent="0.25">
      <c r="A94" s="145">
        <v>88</v>
      </c>
      <c r="B94" s="145">
        <v>4</v>
      </c>
      <c r="C94" s="199" t="s">
        <v>311</v>
      </c>
      <c r="D94" s="199" t="s">
        <v>312</v>
      </c>
      <c r="E94" s="200" t="s">
        <v>334</v>
      </c>
      <c r="F94" s="202" t="s">
        <v>161</v>
      </c>
      <c r="G94" s="145" t="s">
        <v>90</v>
      </c>
      <c r="H94" s="145" t="s">
        <v>244</v>
      </c>
      <c r="I94" s="145">
        <v>2</v>
      </c>
      <c r="J94" s="145">
        <v>3</v>
      </c>
    </row>
    <row r="95" spans="1:10" x14ac:dyDescent="0.25">
      <c r="A95" s="145">
        <v>89</v>
      </c>
      <c r="B95" s="145">
        <v>5</v>
      </c>
      <c r="C95" s="199" t="s">
        <v>311</v>
      </c>
      <c r="D95" s="199" t="s">
        <v>312</v>
      </c>
      <c r="E95" s="200" t="s">
        <v>334</v>
      </c>
      <c r="F95" s="202" t="s">
        <v>162</v>
      </c>
      <c r="G95" s="145" t="s">
        <v>90</v>
      </c>
      <c r="H95" s="145" t="s">
        <v>244</v>
      </c>
      <c r="I95" s="145">
        <v>4</v>
      </c>
      <c r="J95" s="145">
        <v>2</v>
      </c>
    </row>
    <row r="96" spans="1:10" x14ac:dyDescent="0.25">
      <c r="A96" s="145">
        <v>90</v>
      </c>
      <c r="B96" s="145">
        <v>6</v>
      </c>
      <c r="C96" s="199" t="s">
        <v>311</v>
      </c>
      <c r="D96" s="199" t="s">
        <v>312</v>
      </c>
      <c r="E96" s="200" t="s">
        <v>334</v>
      </c>
      <c r="F96" s="202" t="s">
        <v>163</v>
      </c>
      <c r="G96" s="145" t="s">
        <v>90</v>
      </c>
      <c r="H96" s="145" t="s">
        <v>244</v>
      </c>
      <c r="I96" s="145">
        <v>1</v>
      </c>
      <c r="J96" s="145">
        <v>4</v>
      </c>
    </row>
    <row r="97" spans="1:10" x14ac:dyDescent="0.25">
      <c r="A97" s="145">
        <v>91</v>
      </c>
      <c r="B97" s="145">
        <v>7</v>
      </c>
      <c r="C97" s="199" t="s">
        <v>311</v>
      </c>
      <c r="D97" s="199" t="s">
        <v>312</v>
      </c>
      <c r="E97" s="200" t="s">
        <v>334</v>
      </c>
      <c r="F97" s="202" t="s">
        <v>164</v>
      </c>
      <c r="G97" s="145" t="s">
        <v>90</v>
      </c>
      <c r="H97" s="145" t="s">
        <v>244</v>
      </c>
      <c r="I97" s="145">
        <v>3</v>
      </c>
      <c r="J97" s="145">
        <v>2</v>
      </c>
    </row>
    <row r="98" spans="1:10" x14ac:dyDescent="0.25">
      <c r="A98" s="145">
        <v>92</v>
      </c>
      <c r="B98" s="145">
        <v>8</v>
      </c>
      <c r="C98" s="199" t="s">
        <v>311</v>
      </c>
      <c r="D98" s="199" t="s">
        <v>312</v>
      </c>
      <c r="E98" s="200" t="s">
        <v>334</v>
      </c>
      <c r="F98" s="202" t="s">
        <v>165</v>
      </c>
      <c r="G98" s="145" t="s">
        <v>90</v>
      </c>
      <c r="H98" s="145" t="s">
        <v>244</v>
      </c>
      <c r="I98" s="145" t="s">
        <v>243</v>
      </c>
      <c r="J98" s="145">
        <v>2</v>
      </c>
    </row>
    <row r="99" spans="1:10" x14ac:dyDescent="0.25">
      <c r="A99" s="145">
        <v>93</v>
      </c>
      <c r="B99" s="145">
        <v>1</v>
      </c>
      <c r="C99" s="199" t="s">
        <v>311</v>
      </c>
      <c r="D99" s="199" t="s">
        <v>312</v>
      </c>
      <c r="E99" s="200" t="s">
        <v>334</v>
      </c>
      <c r="F99" s="199" t="s">
        <v>180</v>
      </c>
      <c r="G99" s="145" t="s">
        <v>91</v>
      </c>
      <c r="H99" s="145" t="s">
        <v>245</v>
      </c>
      <c r="I99" s="145" t="s">
        <v>241</v>
      </c>
      <c r="J99" s="145">
        <v>1</v>
      </c>
    </row>
    <row r="100" spans="1:10" x14ac:dyDescent="0.25">
      <c r="A100" s="145">
        <v>94</v>
      </c>
      <c r="B100" s="145">
        <v>2</v>
      </c>
      <c r="C100" s="199" t="s">
        <v>311</v>
      </c>
      <c r="D100" s="199" t="s">
        <v>312</v>
      </c>
      <c r="E100" s="200" t="s">
        <v>334</v>
      </c>
      <c r="F100" s="199" t="s">
        <v>181</v>
      </c>
      <c r="G100" s="145" t="s">
        <v>91</v>
      </c>
      <c r="H100" s="145" t="s">
        <v>245</v>
      </c>
      <c r="I100" s="145" t="s">
        <v>241</v>
      </c>
      <c r="J100" s="145">
        <v>1</v>
      </c>
    </row>
    <row r="101" spans="1:10" x14ac:dyDescent="0.25">
      <c r="A101" s="145">
        <v>95</v>
      </c>
      <c r="B101" s="145">
        <v>3</v>
      </c>
      <c r="C101" s="199" t="s">
        <v>311</v>
      </c>
      <c r="D101" s="199" t="s">
        <v>312</v>
      </c>
      <c r="E101" s="200" t="s">
        <v>334</v>
      </c>
      <c r="F101" s="199" t="s">
        <v>182</v>
      </c>
      <c r="G101" s="145" t="s">
        <v>91</v>
      </c>
      <c r="H101" s="145" t="s">
        <v>245</v>
      </c>
      <c r="I101" s="145" t="s">
        <v>241</v>
      </c>
      <c r="J101" s="145">
        <v>1</v>
      </c>
    </row>
    <row r="102" spans="1:10" x14ac:dyDescent="0.25">
      <c r="A102" s="145">
        <v>96</v>
      </c>
      <c r="B102" s="145">
        <v>4</v>
      </c>
      <c r="C102" s="199" t="s">
        <v>311</v>
      </c>
      <c r="D102" s="199" t="s">
        <v>312</v>
      </c>
      <c r="E102" s="200" t="s">
        <v>334</v>
      </c>
      <c r="F102" s="199" t="s">
        <v>183</v>
      </c>
      <c r="G102" s="145" t="s">
        <v>91</v>
      </c>
      <c r="H102" s="145" t="s">
        <v>245</v>
      </c>
      <c r="I102" s="145">
        <v>4</v>
      </c>
      <c r="J102" s="145">
        <v>3</v>
      </c>
    </row>
    <row r="103" spans="1:10" x14ac:dyDescent="0.25">
      <c r="A103" s="145">
        <v>97</v>
      </c>
      <c r="B103" s="145">
        <v>5</v>
      </c>
      <c r="C103" s="199" t="s">
        <v>311</v>
      </c>
      <c r="D103" s="199" t="s">
        <v>312</v>
      </c>
      <c r="E103" s="200" t="s">
        <v>334</v>
      </c>
      <c r="F103" s="199" t="s">
        <v>184</v>
      </c>
      <c r="G103" s="145" t="s">
        <v>91</v>
      </c>
      <c r="H103" s="145" t="s">
        <v>245</v>
      </c>
      <c r="I103" s="145">
        <v>2</v>
      </c>
      <c r="J103" s="145">
        <v>2</v>
      </c>
    </row>
    <row r="104" spans="1:10" x14ac:dyDescent="0.25">
      <c r="A104" s="145">
        <v>98</v>
      </c>
      <c r="B104" s="145">
        <v>6</v>
      </c>
      <c r="C104" s="199" t="s">
        <v>311</v>
      </c>
      <c r="D104" s="199" t="s">
        <v>312</v>
      </c>
      <c r="E104" s="200" t="s">
        <v>334</v>
      </c>
      <c r="F104" s="199" t="s">
        <v>185</v>
      </c>
      <c r="G104" s="145" t="s">
        <v>91</v>
      </c>
      <c r="H104" s="145" t="s">
        <v>245</v>
      </c>
      <c r="I104" s="145">
        <v>4</v>
      </c>
      <c r="J104" s="145">
        <v>2</v>
      </c>
    </row>
    <row r="105" spans="1:10" x14ac:dyDescent="0.25">
      <c r="A105" s="145">
        <v>99</v>
      </c>
      <c r="B105" s="145">
        <v>7</v>
      </c>
      <c r="C105" s="199" t="s">
        <v>311</v>
      </c>
      <c r="D105" s="199" t="s">
        <v>312</v>
      </c>
      <c r="E105" s="200" t="s">
        <v>334</v>
      </c>
      <c r="F105" s="199" t="s">
        <v>186</v>
      </c>
      <c r="G105" s="145" t="s">
        <v>91</v>
      </c>
      <c r="H105" s="145" t="s">
        <v>245</v>
      </c>
      <c r="I105" s="145">
        <v>1</v>
      </c>
      <c r="J105" s="145">
        <v>1</v>
      </c>
    </row>
    <row r="106" spans="1:10" x14ac:dyDescent="0.25">
      <c r="A106" s="145">
        <v>100</v>
      </c>
      <c r="B106" s="145">
        <v>8</v>
      </c>
      <c r="C106" s="199" t="s">
        <v>311</v>
      </c>
      <c r="D106" s="199" t="s">
        <v>312</v>
      </c>
      <c r="E106" s="200" t="s">
        <v>334</v>
      </c>
      <c r="F106" s="199" t="s">
        <v>187</v>
      </c>
      <c r="G106" s="145" t="s">
        <v>91</v>
      </c>
      <c r="H106" s="145" t="s">
        <v>245</v>
      </c>
      <c r="I106" s="145">
        <v>3</v>
      </c>
      <c r="J106" s="145">
        <v>2</v>
      </c>
    </row>
    <row r="107" spans="1:10" x14ac:dyDescent="0.25">
      <c r="A107" s="145">
        <v>101</v>
      </c>
      <c r="B107" s="145">
        <v>9</v>
      </c>
      <c r="C107" s="199" t="s">
        <v>311</v>
      </c>
      <c r="D107" s="199" t="s">
        <v>312</v>
      </c>
      <c r="E107" s="200" t="s">
        <v>334</v>
      </c>
      <c r="F107" s="199" t="s">
        <v>188</v>
      </c>
      <c r="G107" s="145" t="s">
        <v>91</v>
      </c>
      <c r="H107" s="145" t="s">
        <v>245</v>
      </c>
      <c r="I107" s="145">
        <v>1</v>
      </c>
      <c r="J107" s="145">
        <v>3</v>
      </c>
    </row>
    <row r="108" spans="1:10" x14ac:dyDescent="0.25">
      <c r="A108" s="145">
        <v>102</v>
      </c>
      <c r="B108" s="145">
        <v>10</v>
      </c>
      <c r="C108" s="199" t="s">
        <v>311</v>
      </c>
      <c r="D108" s="199" t="s">
        <v>312</v>
      </c>
      <c r="E108" s="200" t="s">
        <v>334</v>
      </c>
      <c r="F108" s="199" t="s">
        <v>189</v>
      </c>
      <c r="G108" s="145" t="s">
        <v>91</v>
      </c>
      <c r="H108" s="145" t="s">
        <v>246</v>
      </c>
      <c r="I108" s="145">
        <v>4</v>
      </c>
      <c r="J108" s="145">
        <v>2</v>
      </c>
    </row>
    <row r="109" spans="1:10" x14ac:dyDescent="0.25">
      <c r="A109" s="145">
        <v>103</v>
      </c>
      <c r="B109" s="145">
        <v>1</v>
      </c>
      <c r="C109" s="199" t="s">
        <v>311</v>
      </c>
      <c r="D109" s="199" t="s">
        <v>312</v>
      </c>
      <c r="E109" s="200" t="s">
        <v>334</v>
      </c>
      <c r="F109" s="199" t="s">
        <v>190</v>
      </c>
      <c r="G109" s="145" t="s">
        <v>95</v>
      </c>
      <c r="H109" s="145" t="s">
        <v>260</v>
      </c>
      <c r="I109" s="145">
        <v>2</v>
      </c>
      <c r="J109" s="145">
        <v>2</v>
      </c>
    </row>
    <row r="110" spans="1:10" x14ac:dyDescent="0.25">
      <c r="A110" s="145">
        <v>104</v>
      </c>
      <c r="B110" s="145">
        <v>2</v>
      </c>
      <c r="C110" s="199" t="s">
        <v>311</v>
      </c>
      <c r="D110" s="199" t="s">
        <v>312</v>
      </c>
      <c r="E110" s="200" t="s">
        <v>334</v>
      </c>
      <c r="F110" s="199" t="s">
        <v>191</v>
      </c>
      <c r="G110" s="145" t="s">
        <v>95</v>
      </c>
      <c r="H110" s="145" t="s">
        <v>247</v>
      </c>
      <c r="I110" s="145">
        <v>1</v>
      </c>
      <c r="J110" s="145">
        <v>1</v>
      </c>
    </row>
    <row r="111" spans="1:10" x14ac:dyDescent="0.25">
      <c r="A111" s="145">
        <v>105</v>
      </c>
      <c r="B111" s="145">
        <v>3</v>
      </c>
      <c r="C111" s="199" t="s">
        <v>311</v>
      </c>
      <c r="D111" s="199" t="s">
        <v>312</v>
      </c>
      <c r="E111" s="200" t="s">
        <v>334</v>
      </c>
      <c r="F111" s="199" t="s">
        <v>192</v>
      </c>
      <c r="G111" s="145" t="s">
        <v>95</v>
      </c>
      <c r="H111" s="145" t="s">
        <v>247</v>
      </c>
      <c r="I111" s="145">
        <v>1</v>
      </c>
      <c r="J111" s="145">
        <v>1</v>
      </c>
    </row>
    <row r="112" spans="1:10" x14ac:dyDescent="0.25">
      <c r="A112" s="145">
        <v>106</v>
      </c>
      <c r="B112" s="145">
        <v>4</v>
      </c>
      <c r="C112" s="199" t="s">
        <v>311</v>
      </c>
      <c r="D112" s="199" t="s">
        <v>312</v>
      </c>
      <c r="E112" s="200" t="s">
        <v>334</v>
      </c>
      <c r="F112" s="199" t="s">
        <v>193</v>
      </c>
      <c r="G112" s="145" t="s">
        <v>95</v>
      </c>
      <c r="H112" s="145" t="s">
        <v>247</v>
      </c>
      <c r="I112" s="145">
        <v>1</v>
      </c>
      <c r="J112" s="145">
        <v>1</v>
      </c>
    </row>
    <row r="113" spans="1:10" x14ac:dyDescent="0.25">
      <c r="A113" s="145">
        <v>107</v>
      </c>
      <c r="B113" s="145">
        <v>5</v>
      </c>
      <c r="C113" s="199" t="s">
        <v>311</v>
      </c>
      <c r="D113" s="199" t="s">
        <v>312</v>
      </c>
      <c r="E113" s="200" t="s">
        <v>334</v>
      </c>
      <c r="F113" s="199" t="s">
        <v>194</v>
      </c>
      <c r="G113" s="145" t="s">
        <v>95</v>
      </c>
      <c r="H113" s="145" t="s">
        <v>247</v>
      </c>
      <c r="I113" s="145">
        <v>1</v>
      </c>
      <c r="J113" s="145">
        <v>1</v>
      </c>
    </row>
    <row r="114" spans="1:10" x14ac:dyDescent="0.25">
      <c r="A114" s="145">
        <v>108</v>
      </c>
      <c r="B114" s="145">
        <v>6</v>
      </c>
      <c r="C114" s="199" t="s">
        <v>311</v>
      </c>
      <c r="D114" s="199" t="s">
        <v>312</v>
      </c>
      <c r="E114" s="200" t="s">
        <v>334</v>
      </c>
      <c r="F114" s="199" t="s">
        <v>195</v>
      </c>
      <c r="G114" s="145" t="s">
        <v>95</v>
      </c>
      <c r="H114" s="145" t="s">
        <v>248</v>
      </c>
      <c r="I114" s="145">
        <v>1</v>
      </c>
      <c r="J114" s="145">
        <v>1</v>
      </c>
    </row>
    <row r="115" spans="1:10" x14ac:dyDescent="0.25">
      <c r="A115" s="145">
        <v>109</v>
      </c>
      <c r="B115" s="145">
        <v>7</v>
      </c>
      <c r="C115" s="199" t="s">
        <v>311</v>
      </c>
      <c r="D115" s="199" t="s">
        <v>312</v>
      </c>
      <c r="E115" s="200" t="s">
        <v>334</v>
      </c>
      <c r="F115" s="199" t="s">
        <v>196</v>
      </c>
      <c r="G115" s="145" t="s">
        <v>95</v>
      </c>
      <c r="H115" s="145" t="s">
        <v>260</v>
      </c>
      <c r="I115" s="145">
        <v>2</v>
      </c>
      <c r="J115" s="145">
        <v>1</v>
      </c>
    </row>
    <row r="116" spans="1:10" x14ac:dyDescent="0.25">
      <c r="A116" s="145">
        <v>110</v>
      </c>
      <c r="B116" s="145">
        <v>8</v>
      </c>
      <c r="C116" s="199" t="s">
        <v>311</v>
      </c>
      <c r="D116" s="199" t="s">
        <v>312</v>
      </c>
      <c r="E116" s="200" t="s">
        <v>334</v>
      </c>
      <c r="F116" s="199" t="s">
        <v>197</v>
      </c>
      <c r="G116" s="145" t="s">
        <v>95</v>
      </c>
      <c r="H116" s="145" t="s">
        <v>248</v>
      </c>
      <c r="I116" s="145">
        <v>1</v>
      </c>
      <c r="J116" s="145">
        <v>2</v>
      </c>
    </row>
    <row r="117" spans="1:10" x14ac:dyDescent="0.25">
      <c r="A117" s="145">
        <v>111</v>
      </c>
      <c r="B117" s="145">
        <v>9</v>
      </c>
      <c r="C117" s="199" t="s">
        <v>311</v>
      </c>
      <c r="D117" s="199" t="s">
        <v>312</v>
      </c>
      <c r="E117" s="200" t="s">
        <v>334</v>
      </c>
      <c r="F117" s="199" t="s">
        <v>198</v>
      </c>
      <c r="G117" s="145" t="s">
        <v>95</v>
      </c>
      <c r="H117" s="145" t="s">
        <v>249</v>
      </c>
      <c r="I117" s="145">
        <v>1</v>
      </c>
      <c r="J117" s="145">
        <v>2</v>
      </c>
    </row>
    <row r="118" spans="1:10" x14ac:dyDescent="0.25">
      <c r="A118" s="145">
        <v>112</v>
      </c>
      <c r="B118" s="145">
        <v>10</v>
      </c>
      <c r="C118" s="199" t="s">
        <v>311</v>
      </c>
      <c r="D118" s="199" t="s">
        <v>312</v>
      </c>
      <c r="E118" s="200" t="s">
        <v>334</v>
      </c>
      <c r="F118" s="199" t="s">
        <v>199</v>
      </c>
      <c r="G118" s="145" t="s">
        <v>95</v>
      </c>
      <c r="H118" s="145"/>
      <c r="I118" s="145" t="s">
        <v>241</v>
      </c>
      <c r="J118" s="145">
        <v>2</v>
      </c>
    </row>
    <row r="119" spans="1:10" x14ac:dyDescent="0.3">
      <c r="A119" s="145">
        <v>113</v>
      </c>
      <c r="B119" s="145">
        <v>1</v>
      </c>
      <c r="C119" s="199" t="s">
        <v>311</v>
      </c>
      <c r="D119" s="199" t="s">
        <v>312</v>
      </c>
      <c r="E119" s="145" t="s">
        <v>318</v>
      </c>
      <c r="F119" s="199" t="s">
        <v>210</v>
      </c>
      <c r="G119" s="145" t="s">
        <v>89</v>
      </c>
      <c r="H119" s="145" t="s">
        <v>253</v>
      </c>
      <c r="I119" s="145">
        <v>3</v>
      </c>
      <c r="J119" s="145">
        <v>2</v>
      </c>
    </row>
    <row r="120" spans="1:10" x14ac:dyDescent="0.3">
      <c r="A120" s="145">
        <v>114</v>
      </c>
      <c r="B120" s="145">
        <v>2</v>
      </c>
      <c r="C120" s="199" t="s">
        <v>311</v>
      </c>
      <c r="D120" s="199" t="s">
        <v>312</v>
      </c>
      <c r="E120" s="145" t="s">
        <v>318</v>
      </c>
      <c r="F120" s="199" t="s">
        <v>211</v>
      </c>
      <c r="G120" s="145" t="s">
        <v>89</v>
      </c>
      <c r="H120" s="145" t="s">
        <v>253</v>
      </c>
      <c r="I120" s="145">
        <v>3</v>
      </c>
      <c r="J120" s="145">
        <v>1</v>
      </c>
    </row>
    <row r="121" spans="1:10" x14ac:dyDescent="0.3">
      <c r="A121" s="145">
        <v>115</v>
      </c>
      <c r="B121" s="145">
        <v>3</v>
      </c>
      <c r="C121" s="199" t="s">
        <v>311</v>
      </c>
      <c r="D121" s="199" t="s">
        <v>312</v>
      </c>
      <c r="E121" s="145" t="s">
        <v>335</v>
      </c>
      <c r="F121" s="199" t="s">
        <v>212</v>
      </c>
      <c r="G121" s="145" t="s">
        <v>89</v>
      </c>
      <c r="H121" s="145" t="s">
        <v>254</v>
      </c>
      <c r="I121" s="145">
        <v>1</v>
      </c>
      <c r="J121" s="145">
        <v>1</v>
      </c>
    </row>
    <row r="122" spans="1:10" x14ac:dyDescent="0.3">
      <c r="A122" s="145">
        <v>116</v>
      </c>
      <c r="B122" s="145">
        <v>4</v>
      </c>
      <c r="C122" s="199" t="s">
        <v>311</v>
      </c>
      <c r="D122" s="199" t="s">
        <v>312</v>
      </c>
      <c r="E122" s="145" t="s">
        <v>335</v>
      </c>
      <c r="F122" s="199" t="s">
        <v>213</v>
      </c>
      <c r="G122" s="145" t="s">
        <v>89</v>
      </c>
      <c r="H122" s="145" t="s">
        <v>253</v>
      </c>
      <c r="I122" s="145">
        <v>3</v>
      </c>
      <c r="J122" s="145">
        <v>1</v>
      </c>
    </row>
    <row r="123" spans="1:10" x14ac:dyDescent="0.3">
      <c r="A123" s="145">
        <v>117</v>
      </c>
      <c r="B123" s="145">
        <v>5</v>
      </c>
      <c r="C123" s="199" t="s">
        <v>311</v>
      </c>
      <c r="D123" s="199" t="s">
        <v>312</v>
      </c>
      <c r="E123" s="145" t="s">
        <v>335</v>
      </c>
      <c r="F123" s="199" t="s">
        <v>214</v>
      </c>
      <c r="G123" s="145" t="s">
        <v>89</v>
      </c>
      <c r="H123" s="145" t="s">
        <v>255</v>
      </c>
      <c r="I123" s="145" t="s">
        <v>243</v>
      </c>
      <c r="J123" s="145">
        <v>1</v>
      </c>
    </row>
    <row r="124" spans="1:10" x14ac:dyDescent="0.3">
      <c r="A124" s="145">
        <v>118</v>
      </c>
      <c r="B124" s="145">
        <v>6</v>
      </c>
      <c r="C124" s="199" t="s">
        <v>311</v>
      </c>
      <c r="D124" s="199" t="s">
        <v>312</v>
      </c>
      <c r="E124" s="145" t="s">
        <v>335</v>
      </c>
      <c r="F124" s="199" t="s">
        <v>215</v>
      </c>
      <c r="G124" s="145" t="s">
        <v>89</v>
      </c>
      <c r="H124" s="145" t="s">
        <v>255</v>
      </c>
      <c r="I124" s="145">
        <v>1</v>
      </c>
      <c r="J124" s="145">
        <v>4</v>
      </c>
    </row>
    <row r="125" spans="1:10" x14ac:dyDescent="0.3">
      <c r="A125" s="145">
        <v>119</v>
      </c>
      <c r="B125" s="145">
        <v>7</v>
      </c>
      <c r="C125" s="199" t="s">
        <v>311</v>
      </c>
      <c r="D125" s="199" t="s">
        <v>312</v>
      </c>
      <c r="E125" s="145" t="s">
        <v>335</v>
      </c>
      <c r="F125" s="199" t="s">
        <v>216</v>
      </c>
      <c r="G125" s="145" t="s">
        <v>89</v>
      </c>
      <c r="H125" s="145" t="s">
        <v>255</v>
      </c>
      <c r="I125" s="145" t="s">
        <v>243</v>
      </c>
      <c r="J125" s="145">
        <v>1</v>
      </c>
    </row>
    <row r="126" spans="1:10" x14ac:dyDescent="0.3">
      <c r="A126" s="145">
        <v>120</v>
      </c>
      <c r="B126" s="145">
        <v>8</v>
      </c>
      <c r="C126" s="199" t="s">
        <v>311</v>
      </c>
      <c r="D126" s="199" t="s">
        <v>312</v>
      </c>
      <c r="E126" s="145" t="s">
        <v>335</v>
      </c>
      <c r="F126" s="199" t="s">
        <v>217</v>
      </c>
      <c r="G126" s="145" t="s">
        <v>89</v>
      </c>
      <c r="H126" s="145" t="s">
        <v>255</v>
      </c>
      <c r="I126" s="145" t="s">
        <v>243</v>
      </c>
      <c r="J126" s="145">
        <v>1</v>
      </c>
    </row>
    <row r="127" spans="1:10" x14ac:dyDescent="0.3">
      <c r="A127" s="145">
        <v>121</v>
      </c>
      <c r="B127" s="145">
        <v>9</v>
      </c>
      <c r="C127" s="199" t="s">
        <v>311</v>
      </c>
      <c r="D127" s="199" t="s">
        <v>312</v>
      </c>
      <c r="E127" s="145" t="s">
        <v>335</v>
      </c>
      <c r="F127" s="199" t="s">
        <v>218</v>
      </c>
      <c r="G127" s="145" t="s">
        <v>89</v>
      </c>
      <c r="H127" s="145" t="s">
        <v>253</v>
      </c>
      <c r="I127" s="145">
        <v>2</v>
      </c>
      <c r="J127" s="145">
        <v>1</v>
      </c>
    </row>
    <row r="128" spans="1:10" x14ac:dyDescent="0.3">
      <c r="A128" s="145">
        <v>122</v>
      </c>
      <c r="B128" s="145">
        <v>10</v>
      </c>
      <c r="C128" s="199" t="s">
        <v>311</v>
      </c>
      <c r="D128" s="199" t="s">
        <v>312</v>
      </c>
      <c r="E128" s="145" t="s">
        <v>335</v>
      </c>
      <c r="F128" s="199" t="s">
        <v>219</v>
      </c>
      <c r="G128" s="145" t="s">
        <v>89</v>
      </c>
      <c r="H128" s="145" t="s">
        <v>253</v>
      </c>
      <c r="I128" s="145">
        <v>3</v>
      </c>
      <c r="J128" s="145">
        <v>1</v>
      </c>
    </row>
    <row r="129" spans="1:10" x14ac:dyDescent="0.3">
      <c r="A129" s="145">
        <v>123</v>
      </c>
      <c r="B129" s="145">
        <v>1</v>
      </c>
      <c r="C129" s="199" t="s">
        <v>311</v>
      </c>
      <c r="D129" s="199" t="s">
        <v>312</v>
      </c>
      <c r="E129" s="145" t="s">
        <v>335</v>
      </c>
      <c r="F129" s="199" t="s">
        <v>230</v>
      </c>
      <c r="G129" s="145" t="s">
        <v>93</v>
      </c>
      <c r="H129" s="145" t="s">
        <v>267</v>
      </c>
      <c r="I129" s="145">
        <v>2</v>
      </c>
      <c r="J129" s="145">
        <v>2</v>
      </c>
    </row>
    <row r="130" spans="1:10" x14ac:dyDescent="0.3">
      <c r="A130" s="145">
        <v>124</v>
      </c>
      <c r="B130" s="145">
        <v>2</v>
      </c>
      <c r="C130" s="199" t="s">
        <v>311</v>
      </c>
      <c r="D130" s="199" t="s">
        <v>312</v>
      </c>
      <c r="E130" s="145" t="s">
        <v>335</v>
      </c>
      <c r="F130" s="199" t="s">
        <v>231</v>
      </c>
      <c r="G130" s="145" t="s">
        <v>93</v>
      </c>
      <c r="H130" s="145" t="s">
        <v>267</v>
      </c>
      <c r="I130" s="145">
        <v>1</v>
      </c>
      <c r="J130" s="145">
        <v>5</v>
      </c>
    </row>
    <row r="131" spans="1:10" x14ac:dyDescent="0.3">
      <c r="A131" s="145">
        <v>125</v>
      </c>
      <c r="B131" s="145">
        <v>3</v>
      </c>
      <c r="C131" s="199" t="s">
        <v>311</v>
      </c>
      <c r="D131" s="199" t="s">
        <v>312</v>
      </c>
      <c r="E131" s="145" t="s">
        <v>335</v>
      </c>
      <c r="F131" s="199" t="s">
        <v>232</v>
      </c>
      <c r="G131" s="145" t="s">
        <v>93</v>
      </c>
      <c r="H131" s="145" t="s">
        <v>267</v>
      </c>
      <c r="I131" s="145">
        <v>1</v>
      </c>
      <c r="J131" s="145">
        <v>5</v>
      </c>
    </row>
    <row r="132" spans="1:10" x14ac:dyDescent="0.3">
      <c r="A132" s="145">
        <v>126</v>
      </c>
      <c r="B132" s="145">
        <v>4</v>
      </c>
      <c r="C132" s="199" t="s">
        <v>311</v>
      </c>
      <c r="D132" s="199" t="s">
        <v>312</v>
      </c>
      <c r="E132" s="145" t="s">
        <v>335</v>
      </c>
      <c r="F132" s="199" t="s">
        <v>307</v>
      </c>
      <c r="G132" s="145" t="s">
        <v>93</v>
      </c>
      <c r="H132" s="145" t="s">
        <v>267</v>
      </c>
      <c r="I132" s="145">
        <v>3</v>
      </c>
      <c r="J132" s="145">
        <v>2</v>
      </c>
    </row>
    <row r="133" spans="1:10" x14ac:dyDescent="0.3">
      <c r="A133" s="145">
        <v>127</v>
      </c>
      <c r="B133" s="145">
        <v>5</v>
      </c>
      <c r="C133" s="199" t="s">
        <v>311</v>
      </c>
      <c r="D133" s="199" t="s">
        <v>312</v>
      </c>
      <c r="E133" s="145" t="s">
        <v>335</v>
      </c>
      <c r="F133" s="199" t="s">
        <v>233</v>
      </c>
      <c r="G133" s="145" t="s">
        <v>93</v>
      </c>
      <c r="H133" s="145" t="s">
        <v>267</v>
      </c>
      <c r="I133" s="145">
        <v>1</v>
      </c>
      <c r="J133" s="145">
        <v>6</v>
      </c>
    </row>
    <row r="134" spans="1:10" x14ac:dyDescent="0.3">
      <c r="A134" s="145">
        <v>128</v>
      </c>
      <c r="B134" s="145">
        <v>6</v>
      </c>
      <c r="C134" s="199" t="s">
        <v>311</v>
      </c>
      <c r="D134" s="199" t="s">
        <v>312</v>
      </c>
      <c r="E134" s="145" t="s">
        <v>335</v>
      </c>
      <c r="F134" s="199" t="s">
        <v>234</v>
      </c>
      <c r="G134" s="145" t="s">
        <v>93</v>
      </c>
      <c r="H134" s="145" t="s">
        <v>267</v>
      </c>
      <c r="I134" s="145">
        <v>2</v>
      </c>
      <c r="J134" s="145">
        <v>5</v>
      </c>
    </row>
    <row r="135" spans="1:10" x14ac:dyDescent="0.3">
      <c r="A135" s="145">
        <v>129</v>
      </c>
      <c r="B135" s="145">
        <v>7</v>
      </c>
      <c r="C135" s="199" t="s">
        <v>311</v>
      </c>
      <c r="D135" s="199" t="s">
        <v>312</v>
      </c>
      <c r="E135" s="145" t="s">
        <v>335</v>
      </c>
      <c r="F135" s="199" t="s">
        <v>235</v>
      </c>
      <c r="G135" s="145" t="s">
        <v>93</v>
      </c>
      <c r="H135" s="145" t="s">
        <v>267</v>
      </c>
      <c r="I135" s="145">
        <v>2</v>
      </c>
      <c r="J135" s="145">
        <v>5</v>
      </c>
    </row>
    <row r="136" spans="1:10" x14ac:dyDescent="0.3">
      <c r="A136" s="145">
        <v>130</v>
      </c>
      <c r="B136" s="145">
        <v>1</v>
      </c>
      <c r="C136" s="199" t="s">
        <v>311</v>
      </c>
      <c r="D136" s="199" t="s">
        <v>312</v>
      </c>
      <c r="E136" s="145" t="s">
        <v>335</v>
      </c>
      <c r="F136" s="211" t="s">
        <v>289</v>
      </c>
      <c r="G136" s="286" t="s">
        <v>85</v>
      </c>
      <c r="H136" s="145" t="s">
        <v>290</v>
      </c>
      <c r="I136" s="145">
        <v>1</v>
      </c>
      <c r="J136" s="145">
        <v>1</v>
      </c>
    </row>
    <row r="137" spans="1:10" x14ac:dyDescent="0.3">
      <c r="A137" s="145">
        <v>131</v>
      </c>
      <c r="B137" s="145">
        <v>2</v>
      </c>
      <c r="C137" s="199" t="s">
        <v>311</v>
      </c>
      <c r="D137" s="199" t="s">
        <v>312</v>
      </c>
      <c r="E137" s="145" t="s">
        <v>335</v>
      </c>
      <c r="F137" s="211" t="s">
        <v>291</v>
      </c>
      <c r="G137" s="286" t="s">
        <v>85</v>
      </c>
      <c r="H137" s="145" t="s">
        <v>290</v>
      </c>
      <c r="I137" s="145">
        <v>1</v>
      </c>
      <c r="J137" s="145">
        <v>1</v>
      </c>
    </row>
    <row r="138" spans="1:10" x14ac:dyDescent="0.3">
      <c r="A138" s="145">
        <v>132</v>
      </c>
      <c r="B138" s="145">
        <v>3</v>
      </c>
      <c r="C138" s="199" t="s">
        <v>311</v>
      </c>
      <c r="D138" s="199" t="s">
        <v>312</v>
      </c>
      <c r="E138" s="145" t="s">
        <v>335</v>
      </c>
      <c r="F138" s="211" t="s">
        <v>292</v>
      </c>
      <c r="G138" s="286" t="s">
        <v>85</v>
      </c>
      <c r="H138" s="145" t="s">
        <v>290</v>
      </c>
      <c r="I138" s="145">
        <v>1</v>
      </c>
      <c r="J138" s="145">
        <v>1</v>
      </c>
    </row>
    <row r="139" spans="1:10" x14ac:dyDescent="0.3">
      <c r="A139" s="145">
        <v>133</v>
      </c>
      <c r="B139" s="145">
        <v>4</v>
      </c>
      <c r="C139" s="199" t="s">
        <v>311</v>
      </c>
      <c r="D139" s="199" t="s">
        <v>312</v>
      </c>
      <c r="E139" s="145" t="s">
        <v>335</v>
      </c>
      <c r="F139" s="211" t="s">
        <v>293</v>
      </c>
      <c r="G139" s="286" t="s">
        <v>85</v>
      </c>
      <c r="H139" s="145" t="s">
        <v>295</v>
      </c>
      <c r="I139" s="145">
        <v>2</v>
      </c>
      <c r="J139" s="145">
        <v>2</v>
      </c>
    </row>
    <row r="140" spans="1:10" x14ac:dyDescent="0.3">
      <c r="A140" s="145">
        <v>134</v>
      </c>
      <c r="B140" s="145">
        <v>5</v>
      </c>
      <c r="C140" s="199" t="s">
        <v>311</v>
      </c>
      <c r="D140" s="199" t="s">
        <v>312</v>
      </c>
      <c r="E140" s="145" t="s">
        <v>335</v>
      </c>
      <c r="F140" s="211" t="s">
        <v>294</v>
      </c>
      <c r="G140" s="286" t="s">
        <v>85</v>
      </c>
      <c r="H140" s="145" t="s">
        <v>295</v>
      </c>
      <c r="I140" s="145">
        <v>2</v>
      </c>
      <c r="J140" s="145">
        <v>2</v>
      </c>
    </row>
    <row r="141" spans="1:10" x14ac:dyDescent="0.3">
      <c r="A141" s="145"/>
      <c r="B141" s="145"/>
      <c r="C141" s="145"/>
      <c r="D141" s="145"/>
      <c r="E141" s="145" t="s">
        <v>317</v>
      </c>
      <c r="F141" s="145" t="s">
        <v>317</v>
      </c>
      <c r="G141" s="213" t="s">
        <v>94</v>
      </c>
      <c r="H141" s="145"/>
      <c r="I141" s="145"/>
      <c r="J141" s="145"/>
    </row>
    <row r="142" spans="1:10" x14ac:dyDescent="0.3">
      <c r="A142" s="145"/>
      <c r="B142" s="145"/>
      <c r="C142" s="145"/>
      <c r="D142" s="145"/>
      <c r="E142" s="145" t="s">
        <v>317</v>
      </c>
      <c r="F142" s="145" t="s">
        <v>317</v>
      </c>
      <c r="G142" s="213" t="s">
        <v>94</v>
      </c>
      <c r="H142" s="145"/>
      <c r="I142" s="145"/>
      <c r="J142" s="145"/>
    </row>
    <row r="143" spans="1:10" x14ac:dyDescent="0.3">
      <c r="A143" s="145"/>
      <c r="B143" s="145"/>
      <c r="C143" s="145"/>
      <c r="D143" s="145"/>
      <c r="E143" s="145" t="s">
        <v>317</v>
      </c>
      <c r="F143" s="145" t="s">
        <v>317</v>
      </c>
      <c r="G143" s="213" t="s">
        <v>94</v>
      </c>
      <c r="H143" s="145"/>
      <c r="I143" s="145"/>
      <c r="J143" s="145"/>
    </row>
    <row r="144" spans="1:10" x14ac:dyDescent="0.3">
      <c r="A144" s="145"/>
      <c r="B144" s="145"/>
      <c r="C144" s="145"/>
      <c r="D144" s="145"/>
      <c r="E144" s="145" t="s">
        <v>317</v>
      </c>
      <c r="F144" s="145" t="s">
        <v>317</v>
      </c>
      <c r="G144" s="213" t="s">
        <v>94</v>
      </c>
      <c r="H144" s="145"/>
      <c r="I144" s="145"/>
      <c r="J144" s="145"/>
    </row>
    <row r="145" spans="1:10" x14ac:dyDescent="0.3">
      <c r="A145" s="145"/>
      <c r="B145" s="145"/>
      <c r="C145" s="145"/>
      <c r="D145" s="145"/>
      <c r="E145" s="145" t="s">
        <v>317</v>
      </c>
      <c r="F145" s="145" t="s">
        <v>317</v>
      </c>
      <c r="G145" s="213" t="s">
        <v>94</v>
      </c>
      <c r="H145" s="145"/>
      <c r="I145" s="145"/>
      <c r="J145" s="145"/>
    </row>
    <row r="146" spans="1:10" x14ac:dyDescent="0.3">
      <c r="C146" s="139"/>
      <c r="D146" s="139"/>
      <c r="E146" s="139"/>
    </row>
    <row r="147" spans="1:10" x14ac:dyDescent="0.3">
      <c r="C147" s="139"/>
      <c r="D147" s="139"/>
      <c r="E147" s="139"/>
    </row>
    <row r="148" spans="1:10" x14ac:dyDescent="0.3">
      <c r="C148" s="139"/>
      <c r="D148" s="139"/>
      <c r="E148" s="139"/>
    </row>
    <row r="149" spans="1:10" x14ac:dyDescent="0.3">
      <c r="C149" s="139"/>
      <c r="D149" s="139"/>
      <c r="E149" s="139"/>
    </row>
    <row r="150" spans="1:10" x14ac:dyDescent="0.3">
      <c r="C150" s="139"/>
      <c r="D150" s="139"/>
      <c r="E150" s="139"/>
    </row>
    <row r="151" spans="1:10" x14ac:dyDescent="0.3">
      <c r="C151" s="139"/>
      <c r="D151" s="139"/>
      <c r="E151" s="139"/>
    </row>
    <row r="152" spans="1:10" x14ac:dyDescent="0.3">
      <c r="C152" s="139"/>
      <c r="D152" s="139"/>
      <c r="E152" s="139"/>
    </row>
    <row r="153" spans="1:10" x14ac:dyDescent="0.3">
      <c r="C153" s="139"/>
      <c r="D153" s="139"/>
      <c r="E153" s="139"/>
    </row>
    <row r="154" spans="1:10" x14ac:dyDescent="0.3">
      <c r="C154" s="139"/>
      <c r="D154" s="139"/>
      <c r="E154" s="139"/>
    </row>
    <row r="155" spans="1:10" x14ac:dyDescent="0.3">
      <c r="C155" s="139"/>
      <c r="D155" s="139"/>
      <c r="E155" s="139"/>
    </row>
    <row r="156" spans="1:10" x14ac:dyDescent="0.3">
      <c r="C156" s="139"/>
      <c r="D156" s="139"/>
      <c r="E156" s="139"/>
    </row>
    <row r="157" spans="1:10" x14ac:dyDescent="0.3">
      <c r="C157" s="139"/>
      <c r="D157" s="139"/>
      <c r="E157" s="139"/>
    </row>
    <row r="158" spans="1:10" x14ac:dyDescent="0.3">
      <c r="C158" s="139"/>
      <c r="D158" s="139"/>
      <c r="E158" s="139"/>
    </row>
    <row r="159" spans="1:10" x14ac:dyDescent="0.3">
      <c r="C159" s="139"/>
      <c r="D159" s="139"/>
      <c r="E159" s="139"/>
    </row>
    <row r="160" spans="1:10" x14ac:dyDescent="0.3">
      <c r="C160" s="139"/>
      <c r="D160" s="139"/>
      <c r="E160" s="139"/>
    </row>
    <row r="161" spans="3:5" x14ac:dyDescent="0.3">
      <c r="C161" s="139"/>
      <c r="D161" s="139"/>
      <c r="E161" s="139"/>
    </row>
    <row r="162" spans="3:5" x14ac:dyDescent="0.3">
      <c r="C162" s="139"/>
      <c r="D162" s="139"/>
      <c r="E162" s="139"/>
    </row>
    <row r="163" spans="3:5" x14ac:dyDescent="0.3">
      <c r="C163" s="139"/>
      <c r="D163" s="139"/>
      <c r="E163" s="139"/>
    </row>
    <row r="164" spans="3:5" x14ac:dyDescent="0.3">
      <c r="C164" s="139"/>
      <c r="D164" s="139"/>
      <c r="E164" s="139"/>
    </row>
    <row r="165" spans="3:5" x14ac:dyDescent="0.3">
      <c r="C165" s="139"/>
      <c r="D165" s="139"/>
      <c r="E165" s="139"/>
    </row>
    <row r="166" spans="3:5" x14ac:dyDescent="0.3">
      <c r="C166" s="139"/>
      <c r="D166" s="139"/>
      <c r="E166" s="139"/>
    </row>
    <row r="167" spans="3:5" x14ac:dyDescent="0.3">
      <c r="C167" s="139"/>
      <c r="D167" s="139"/>
      <c r="E167" s="139"/>
    </row>
    <row r="168" spans="3:5" x14ac:dyDescent="0.3">
      <c r="C168" s="139"/>
      <c r="D168" s="139"/>
      <c r="E168" s="139"/>
    </row>
    <row r="169" spans="3:5" x14ac:dyDescent="0.3">
      <c r="C169" s="139"/>
      <c r="D169" s="139"/>
      <c r="E169" s="139"/>
    </row>
    <row r="170" spans="3:5" x14ac:dyDescent="0.3">
      <c r="C170" s="139"/>
      <c r="D170" s="139"/>
      <c r="E170" s="139"/>
    </row>
    <row r="171" spans="3:5" x14ac:dyDescent="0.3">
      <c r="C171" s="139"/>
      <c r="D171" s="139"/>
      <c r="E171" s="139"/>
    </row>
    <row r="172" spans="3:5" x14ac:dyDescent="0.3">
      <c r="C172" s="139"/>
      <c r="D172" s="139"/>
      <c r="E172" s="139"/>
    </row>
    <row r="173" spans="3:5" x14ac:dyDescent="0.3">
      <c r="C173" s="139"/>
      <c r="D173" s="139"/>
      <c r="E173" s="139"/>
    </row>
    <row r="174" spans="3:5" x14ac:dyDescent="0.3">
      <c r="C174" s="139"/>
      <c r="D174" s="139"/>
      <c r="E174" s="139"/>
    </row>
    <row r="175" spans="3:5" x14ac:dyDescent="0.3">
      <c r="C175" s="139"/>
      <c r="D175" s="139"/>
      <c r="E175" s="139"/>
    </row>
    <row r="176" spans="3:5" x14ac:dyDescent="0.3">
      <c r="C176" s="139"/>
      <c r="D176" s="139"/>
      <c r="E176" s="139"/>
    </row>
    <row r="177" spans="3:5" x14ac:dyDescent="0.3">
      <c r="C177" s="139"/>
      <c r="D177" s="139"/>
      <c r="E177" s="139"/>
    </row>
    <row r="178" spans="3:5" x14ac:dyDescent="0.3">
      <c r="C178" s="139"/>
      <c r="D178" s="139"/>
      <c r="E178" s="139"/>
    </row>
    <row r="179" spans="3:5" x14ac:dyDescent="0.3">
      <c r="C179" s="139"/>
      <c r="D179" s="139"/>
      <c r="E179" s="139"/>
    </row>
    <row r="180" spans="3:5" x14ac:dyDescent="0.3">
      <c r="C180" s="139"/>
      <c r="D180" s="139"/>
      <c r="E180" s="139"/>
    </row>
    <row r="181" spans="3:5" x14ac:dyDescent="0.3">
      <c r="C181" s="139"/>
      <c r="D181" s="139"/>
      <c r="E181" s="139"/>
    </row>
    <row r="182" spans="3:5" s="146" customFormat="1" x14ac:dyDescent="0.3"/>
    <row r="183" spans="3:5" x14ac:dyDescent="0.3">
      <c r="C183" s="139"/>
      <c r="D183" s="139"/>
      <c r="E183" s="139"/>
    </row>
    <row r="184" spans="3:5" x14ac:dyDescent="0.3">
      <c r="C184" s="139"/>
      <c r="D184" s="139"/>
      <c r="E184" s="139"/>
    </row>
    <row r="185" spans="3:5" x14ac:dyDescent="0.3">
      <c r="C185" s="139"/>
      <c r="D185" s="139"/>
      <c r="E185" s="139"/>
    </row>
    <row r="186" spans="3:5" x14ac:dyDescent="0.3">
      <c r="C186" s="139"/>
      <c r="D186" s="139"/>
      <c r="E186" s="139"/>
    </row>
    <row r="187" spans="3:5" x14ac:dyDescent="0.3">
      <c r="C187" s="139"/>
      <c r="D187" s="139"/>
      <c r="E187" s="139"/>
    </row>
    <row r="188" spans="3:5" x14ac:dyDescent="0.3">
      <c r="C188" s="139"/>
      <c r="D188" s="139"/>
      <c r="E188" s="139"/>
    </row>
    <row r="189" spans="3:5" x14ac:dyDescent="0.3">
      <c r="C189" s="139"/>
      <c r="D189" s="139"/>
      <c r="E189" s="139"/>
    </row>
    <row r="190" spans="3:5" x14ac:dyDescent="0.3">
      <c r="C190" s="139"/>
      <c r="D190" s="139"/>
      <c r="E190" s="139"/>
    </row>
    <row r="191" spans="3:5" x14ac:dyDescent="0.3">
      <c r="C191" s="139"/>
      <c r="D191" s="139"/>
      <c r="E191" s="139"/>
    </row>
    <row r="192" spans="3:5" x14ac:dyDescent="0.3">
      <c r="C192" s="139"/>
      <c r="D192" s="139"/>
      <c r="E192" s="139"/>
    </row>
    <row r="193" spans="3:5" x14ac:dyDescent="0.3">
      <c r="C193" s="139"/>
      <c r="D193" s="139"/>
      <c r="E193" s="139"/>
    </row>
    <row r="194" spans="3:5" x14ac:dyDescent="0.3">
      <c r="C194" s="139"/>
      <c r="D194" s="139"/>
      <c r="E194" s="139"/>
    </row>
    <row r="195" spans="3:5" x14ac:dyDescent="0.3">
      <c r="C195" s="139"/>
      <c r="D195" s="139"/>
      <c r="E195" s="139"/>
    </row>
    <row r="196" spans="3:5" x14ac:dyDescent="0.3">
      <c r="C196" s="139"/>
      <c r="D196" s="139"/>
      <c r="E196" s="139"/>
    </row>
    <row r="197" spans="3:5" x14ac:dyDescent="0.3">
      <c r="C197" s="139"/>
      <c r="D197" s="139"/>
      <c r="E197" s="139"/>
    </row>
    <row r="198" spans="3:5" x14ac:dyDescent="0.3">
      <c r="C198" s="139"/>
      <c r="D198" s="139"/>
      <c r="E198" s="139"/>
    </row>
    <row r="199" spans="3:5" x14ac:dyDescent="0.3">
      <c r="C199" s="139"/>
      <c r="D199" s="139"/>
      <c r="E199" s="139"/>
    </row>
    <row r="200" spans="3:5" x14ac:dyDescent="0.3">
      <c r="C200" s="139"/>
      <c r="D200" s="139"/>
      <c r="E200" s="139"/>
    </row>
    <row r="201" spans="3:5" x14ac:dyDescent="0.3">
      <c r="C201" s="139"/>
      <c r="D201" s="139"/>
      <c r="E201" s="139"/>
    </row>
    <row r="202" spans="3:5" x14ac:dyDescent="0.3">
      <c r="C202" s="139"/>
      <c r="D202" s="139"/>
      <c r="E202" s="139"/>
    </row>
    <row r="203" spans="3:5" x14ac:dyDescent="0.3">
      <c r="C203" s="139"/>
      <c r="D203" s="139"/>
      <c r="E203" s="139"/>
    </row>
    <row r="204" spans="3:5" x14ac:dyDescent="0.3">
      <c r="C204" s="139"/>
      <c r="D204" s="139"/>
      <c r="E204" s="139"/>
    </row>
    <row r="205" spans="3:5" x14ac:dyDescent="0.3">
      <c r="C205" s="139"/>
      <c r="D205" s="139"/>
      <c r="E205" s="139"/>
    </row>
    <row r="206" spans="3:5" x14ac:dyDescent="0.3">
      <c r="C206" s="139"/>
      <c r="D206" s="139"/>
      <c r="E206" s="139"/>
    </row>
    <row r="207" spans="3:5" x14ac:dyDescent="0.3">
      <c r="C207" s="139"/>
      <c r="D207" s="139"/>
      <c r="E207" s="139"/>
    </row>
    <row r="208" spans="3:5" x14ac:dyDescent="0.3">
      <c r="C208" s="139"/>
      <c r="D208" s="139"/>
      <c r="E208" s="139"/>
    </row>
    <row r="209" spans="3:5" x14ac:dyDescent="0.3">
      <c r="C209" s="139"/>
      <c r="D209" s="139"/>
      <c r="E209" s="139"/>
    </row>
    <row r="210" spans="3:5" x14ac:dyDescent="0.3">
      <c r="C210" s="139"/>
      <c r="D210" s="139"/>
      <c r="E210" s="139"/>
    </row>
    <row r="211" spans="3:5" x14ac:dyDescent="0.3">
      <c r="C211" s="139"/>
      <c r="D211" s="139"/>
      <c r="E211" s="139"/>
    </row>
    <row r="212" spans="3:5" x14ac:dyDescent="0.3">
      <c r="C212" s="139"/>
      <c r="D212" s="139"/>
      <c r="E212" s="139"/>
    </row>
    <row r="213" spans="3:5" x14ac:dyDescent="0.3">
      <c r="C213" s="139"/>
      <c r="D213" s="139"/>
      <c r="E213" s="139"/>
    </row>
    <row r="214" spans="3:5" x14ac:dyDescent="0.3">
      <c r="C214" s="139"/>
      <c r="D214" s="139"/>
      <c r="E214" s="139"/>
    </row>
    <row r="215" spans="3:5" x14ac:dyDescent="0.3">
      <c r="C215" s="139"/>
      <c r="D215" s="139"/>
      <c r="E215" s="139"/>
    </row>
    <row r="216" spans="3:5" x14ac:dyDescent="0.3">
      <c r="C216" s="139"/>
      <c r="D216" s="139"/>
      <c r="E216" s="139"/>
    </row>
    <row r="217" spans="3:5" x14ac:dyDescent="0.3">
      <c r="C217" s="139"/>
      <c r="D217" s="139"/>
      <c r="E217" s="139"/>
    </row>
    <row r="218" spans="3:5" x14ac:dyDescent="0.3">
      <c r="C218" s="139"/>
      <c r="D218" s="139"/>
      <c r="E218" s="139"/>
    </row>
    <row r="219" spans="3:5" x14ac:dyDescent="0.3">
      <c r="C219" s="139"/>
      <c r="D219" s="139"/>
      <c r="E219" s="139"/>
    </row>
    <row r="220" spans="3:5" x14ac:dyDescent="0.3">
      <c r="C220" s="139"/>
      <c r="D220" s="139"/>
      <c r="E220" s="139"/>
    </row>
    <row r="221" spans="3:5" x14ac:dyDescent="0.3">
      <c r="C221" s="139"/>
      <c r="D221" s="139"/>
      <c r="E221" s="139"/>
    </row>
    <row r="222" spans="3:5" x14ac:dyDescent="0.3">
      <c r="C222" s="139"/>
      <c r="D222" s="139"/>
      <c r="E222" s="139"/>
    </row>
    <row r="223" spans="3:5" x14ac:dyDescent="0.3">
      <c r="C223" s="139"/>
      <c r="D223" s="139"/>
      <c r="E223" s="139"/>
    </row>
    <row r="224" spans="3:5" x14ac:dyDescent="0.3">
      <c r="C224" s="139"/>
      <c r="D224" s="139"/>
      <c r="E224" s="139"/>
    </row>
    <row r="225" spans="3:15" x14ac:dyDescent="0.3">
      <c r="C225" s="139"/>
      <c r="D225" s="139"/>
      <c r="E225" s="139"/>
    </row>
    <row r="226" spans="3:15" x14ac:dyDescent="0.3">
      <c r="C226" s="139"/>
      <c r="D226" s="139"/>
      <c r="E226" s="139"/>
    </row>
    <row r="227" spans="3:15" x14ac:dyDescent="0.3">
      <c r="C227" s="139"/>
      <c r="D227" s="139"/>
      <c r="E227" s="139"/>
    </row>
    <row r="228" spans="3:15" x14ac:dyDescent="0.3">
      <c r="C228" s="139"/>
      <c r="D228" s="139"/>
      <c r="E228" s="139"/>
    </row>
    <row r="229" spans="3:15" x14ac:dyDescent="0.3">
      <c r="C229" s="139"/>
      <c r="D229" s="139"/>
      <c r="E229" s="139"/>
    </row>
    <row r="230" spans="3:15" x14ac:dyDescent="0.3">
      <c r="C230" s="139"/>
      <c r="D230" s="139"/>
      <c r="E230" s="139"/>
    </row>
    <row r="231" spans="3:15" x14ac:dyDescent="0.3">
      <c r="C231" s="139"/>
      <c r="D231" s="139"/>
      <c r="E231" s="139"/>
    </row>
    <row r="232" spans="3:15" x14ac:dyDescent="0.3">
      <c r="C232" s="139"/>
      <c r="D232" s="139"/>
      <c r="E232" s="139"/>
    </row>
    <row r="234" spans="3:15" x14ac:dyDescent="0.25">
      <c r="O234" s="148"/>
    </row>
  </sheetData>
  <mergeCells count="2">
    <mergeCell ref="A1:J1"/>
    <mergeCell ref="A2:J2"/>
  </mergeCells>
  <phoneticPr fontId="2" type="noConversion"/>
  <printOptions horizontalCentered="1"/>
  <pageMargins left="0.59055118110236227" right="0.19685039370078741" top="0.4" bottom="0.66" header="0.2" footer="0.26"/>
  <pageSetup paperSize="9" fitToHeight="5" orientation="portrait" horizontalDpi="180" verticalDpi="180" r:id="rId1"/>
  <headerFooter>
    <oddFooter>&amp;L&amp;Z&amp;F Лист: &amp;A</oddFooter>
  </headerFooter>
  <ignoredErrors>
    <ignoredError sqref="E121:E14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Командний протокол</vt:lpstr>
      <vt:lpstr>Протокол змагань</vt:lpstr>
      <vt:lpstr>Сітка змагань</vt:lpstr>
      <vt:lpstr>список учасників</vt:lpstr>
      <vt:lpstr>'Сітка змагань'!Область_печати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2017-10-25T17:02:32Z</dcterms:modified>
</cp:coreProperties>
</file>