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6080" windowHeight="8028" tabRatio="715"/>
  </bookViews>
  <sheets>
    <sheet name="Ком.прот." sheetId="29" r:id="rId1"/>
    <sheet name="сітка 16" sheetId="18" r:id="rId2"/>
    <sheet name="Список уч." sheetId="22" r:id="rId3"/>
  </sheets>
  <calcPr calcId="144525"/>
</workbook>
</file>

<file path=xl/calcChain.xml><?xml version="1.0" encoding="utf-8"?>
<calcChain xmlns="http://schemas.openxmlformats.org/spreadsheetml/2006/main">
  <c r="Q36" i="18" l="1"/>
  <c r="D35" i="18"/>
  <c r="A35" i="18"/>
  <c r="S34" i="18"/>
  <c r="O34" i="18"/>
  <c r="F33" i="18"/>
  <c r="A33" i="18"/>
  <c r="Q32" i="18"/>
  <c r="S31" i="18"/>
  <c r="D31" i="18"/>
  <c r="A31" i="18"/>
  <c r="M30" i="18"/>
  <c r="Q29" i="18"/>
  <c r="A29" i="18"/>
  <c r="K28" i="18"/>
  <c r="H28" i="18"/>
  <c r="S27" i="18"/>
  <c r="O27" i="18"/>
  <c r="D27" i="18"/>
  <c r="A27" i="18"/>
  <c r="Q25" i="18"/>
  <c r="M25" i="18"/>
  <c r="F25" i="18"/>
  <c r="A25" i="18"/>
  <c r="S24" i="18"/>
  <c r="K23" i="18"/>
  <c r="H23" i="18"/>
  <c r="D23" i="18"/>
  <c r="A23" i="18"/>
  <c r="A21" i="18"/>
  <c r="Q20" i="18"/>
  <c r="K19" i="18"/>
  <c r="H19" i="18"/>
  <c r="D19" i="18"/>
  <c r="A19" i="18"/>
  <c r="S18" i="18"/>
  <c r="O18" i="18"/>
  <c r="F17" i="18"/>
  <c r="A17" i="18"/>
  <c r="Q16" i="18"/>
  <c r="S15" i="18"/>
  <c r="M15" i="18"/>
  <c r="D15" i="18"/>
  <c r="A15" i="18"/>
  <c r="Q13" i="18"/>
  <c r="K13" i="18"/>
  <c r="H13" i="18"/>
  <c r="A13" i="18"/>
  <c r="S11" i="18"/>
  <c r="O11" i="18"/>
  <c r="D11" i="18"/>
  <c r="A11" i="18"/>
  <c r="Q9" i="18"/>
  <c r="M9" i="18"/>
  <c r="F9" i="18"/>
  <c r="A9" i="18"/>
  <c r="S8" i="18"/>
  <c r="D7" i="18"/>
  <c r="A7" i="18"/>
  <c r="B6" i="18"/>
  <c r="B10" i="18" s="1"/>
  <c r="B14" i="18" s="1"/>
  <c r="B18" i="18" s="1"/>
  <c r="B22" i="18" s="1"/>
  <c r="B26" i="18" s="1"/>
  <c r="B30" i="18" s="1"/>
  <c r="B34" i="18" s="1"/>
  <c r="D8" i="18" s="1"/>
  <c r="D16" i="18" s="1"/>
  <c r="D24" i="18" s="1"/>
  <c r="D32" i="18" s="1"/>
  <c r="S9" i="18" s="1"/>
  <c r="S16" i="18" s="1"/>
  <c r="S25" i="18" s="1"/>
  <c r="S32" i="18" s="1"/>
  <c r="Q10" i="18" s="1"/>
  <c r="Q17" i="18" s="1"/>
  <c r="Q26" i="18" s="1"/>
  <c r="Q33" i="18" s="1"/>
  <c r="F12" i="18" s="1"/>
  <c r="F28" i="18" s="1"/>
  <c r="O13" i="18" s="1"/>
  <c r="O29" i="18" s="1"/>
  <c r="M11" i="18" s="1"/>
  <c r="M27" i="18" s="1"/>
  <c r="I11" i="18" s="1"/>
  <c r="I26" i="18" s="1"/>
  <c r="K20" i="18" s="1"/>
  <c r="H20" i="18" s="1"/>
  <c r="A5" i="18"/>
</calcChain>
</file>

<file path=xl/sharedStrings.xml><?xml version="1.0" encoding="utf-8"?>
<sst xmlns="http://schemas.openxmlformats.org/spreadsheetml/2006/main" count="621" uniqueCount="211">
  <si>
    <t>1 тур</t>
  </si>
  <si>
    <t>2 тур</t>
  </si>
  <si>
    <t>3 тур</t>
  </si>
  <si>
    <t>4 тур</t>
  </si>
  <si>
    <t xml:space="preserve">W-переможець </t>
  </si>
  <si>
    <t xml:space="preserve">L-переможений </t>
  </si>
  <si>
    <t>Агробіологічний факультет</t>
  </si>
  <si>
    <t>Факультет конструювання та дизайну</t>
  </si>
  <si>
    <t xml:space="preserve">ННІ лісового і  садово-паркового  господарства </t>
  </si>
  <si>
    <t>Механіко-технологічний факультет</t>
  </si>
  <si>
    <t>Факультет харчових технологій та управління якістю продукції АПК</t>
  </si>
  <si>
    <t>Економічний факультет</t>
  </si>
  <si>
    <t>ННІ енергетики, автоматики і енергозбереження</t>
  </si>
  <si>
    <t>Факультет захисту рослин, біотехнологій та екології</t>
  </si>
  <si>
    <t>Гуманітарно-педагогічний факультет</t>
  </si>
  <si>
    <t>Факультет інформаційних технологій</t>
  </si>
  <si>
    <t>Факультет тваринництва та водних біоресурсів</t>
  </si>
  <si>
    <t>Факультет аграрного  менеджменту</t>
  </si>
  <si>
    <t xml:space="preserve">Юридичний факультет </t>
  </si>
  <si>
    <t>Факультет ветеринарної медицини</t>
  </si>
  <si>
    <t>ТЕНІС НАСТІЛЬНИЙ</t>
  </si>
  <si>
    <t>Навчальний корпус № 9, ігрова зала</t>
  </si>
  <si>
    <t>Скоро-
чення</t>
  </si>
  <si>
    <t>Екон.</t>
  </si>
  <si>
    <t>Агро.</t>
  </si>
  <si>
    <t>ЛСПГ</t>
  </si>
  <si>
    <t>МТ</t>
  </si>
  <si>
    <t>ТВБ</t>
  </si>
  <si>
    <t>ІТ</t>
  </si>
  <si>
    <t>КД</t>
  </si>
  <si>
    <t>ХТУЯ</t>
  </si>
  <si>
    <t>ЕАЕ</t>
  </si>
  <si>
    <t>ЗРБЕ</t>
  </si>
  <si>
    <t>ЗВ</t>
  </si>
  <si>
    <t>Юрид.</t>
  </si>
  <si>
    <t>Вет.</t>
  </si>
  <si>
    <t>ГП</t>
  </si>
  <si>
    <t>АМ</t>
  </si>
  <si>
    <t>Список учасників змагань</t>
  </si>
  <si>
    <t>Головний суддя</t>
  </si>
  <si>
    <t>Гра за 3-4 місця</t>
  </si>
  <si>
    <t>Фінал за 1-2 місця</t>
  </si>
  <si>
    <t>Головний секретар</t>
  </si>
  <si>
    <t>Прізвище, ім`я</t>
  </si>
  <si>
    <t>Курс</t>
  </si>
  <si>
    <t>Міс-
це</t>
  </si>
  <si>
    <t>№
з/п</t>
  </si>
  <si>
    <t>№
ННІ,
ф-ту</t>
  </si>
  <si>
    <t>Вид спорту</t>
  </si>
  <si>
    <t>Факуль-
тет</t>
  </si>
  <si>
    <t>Спеціаль-
ність</t>
  </si>
  <si>
    <t>Гру- па</t>
  </si>
  <si>
    <t>Програма</t>
  </si>
  <si>
    <t>КН</t>
  </si>
  <si>
    <t>АІ</t>
  </si>
  <si>
    <t>ЛГ</t>
  </si>
  <si>
    <t>Агро</t>
  </si>
  <si>
    <t>ННІ неперервної освіти і туризму</t>
  </si>
  <si>
    <t>НОТ</t>
  </si>
  <si>
    <t>Сергій ВЕРБИЦЬКИЙ</t>
  </si>
  <si>
    <t>ГіЗ</t>
  </si>
  <si>
    <t>ТВППТ</t>
  </si>
  <si>
    <t>ХТ</t>
  </si>
  <si>
    <t>Мен</t>
  </si>
  <si>
    <t>ОіО</t>
  </si>
  <si>
    <t>ПТБД</t>
  </si>
  <si>
    <t>ВМ</t>
  </si>
  <si>
    <t>ГРС</t>
  </si>
  <si>
    <t>ФКС</t>
  </si>
  <si>
    <t>Світлана ГОРДЄЄВА</t>
  </si>
  <si>
    <t xml:space="preserve"> 5-6  місця</t>
  </si>
  <si>
    <t xml:space="preserve"> 7-8   місця</t>
  </si>
  <si>
    <t xml:space="preserve"> 9- 12   місця</t>
  </si>
  <si>
    <t>ГМаш</t>
  </si>
  <si>
    <t>тен.н. 1 к</t>
  </si>
  <si>
    <t>Місце</t>
  </si>
  <si>
    <t>Змагання студентів перших курсів НУБіП України 2023-2024 навчального року</t>
  </si>
  <si>
    <r>
      <t xml:space="preserve">Сітка змагань з       </t>
    </r>
    <r>
      <rPr>
        <b/>
        <sz val="28"/>
        <color indexed="10"/>
        <rFont val="Arial"/>
        <family val="2"/>
        <charset val="204"/>
      </rPr>
      <t xml:space="preserve">тенісу настільного       </t>
    </r>
  </si>
  <si>
    <t>ГПФ</t>
  </si>
  <si>
    <t>ЗР</t>
  </si>
  <si>
    <t>67-ма спартакіада студентів НУБіП України 
2023-2024 навчального року</t>
  </si>
  <si>
    <t xml:space="preserve">Протокол командної першості </t>
  </si>
  <si>
    <t>Команда 
ННІ, факультету</t>
  </si>
  <si>
    <t>Факультет  землевпорядкування</t>
  </si>
  <si>
    <t>Теніс настільний</t>
  </si>
  <si>
    <t>Місце змагань: ігрова зала корп. №9</t>
  </si>
  <si>
    <t>Майструк Станіслав</t>
  </si>
  <si>
    <t>Заріцький Ігор</t>
  </si>
  <si>
    <t>Кобилінський Олександр</t>
  </si>
  <si>
    <t>Топчій Альона</t>
  </si>
  <si>
    <t>Терновий Іван</t>
  </si>
  <si>
    <t>Гіжицький Ілля</t>
  </si>
  <si>
    <t>Драгильчук Назарій</t>
  </si>
  <si>
    <t>СПГ</t>
  </si>
  <si>
    <t>Сіренко Святослав</t>
  </si>
  <si>
    <t>ДМТ</t>
  </si>
  <si>
    <t>Дроздик Іван</t>
  </si>
  <si>
    <t xml:space="preserve">Швець Олександра </t>
  </si>
  <si>
    <t>Домбровська Софія</t>
  </si>
  <si>
    <t xml:space="preserve">Цибулько Володимир </t>
  </si>
  <si>
    <t>Ек</t>
  </si>
  <si>
    <t>Соловйов Ілля</t>
  </si>
  <si>
    <t>ПТДД</t>
  </si>
  <si>
    <t>Лущчуцькій Олег</t>
  </si>
  <si>
    <t>Осіпов Георгій</t>
  </si>
  <si>
    <t>Шутовська Ілона</t>
  </si>
  <si>
    <t xml:space="preserve">Лукіянчук Максим </t>
  </si>
  <si>
    <t xml:space="preserve">Пушенко Денис </t>
  </si>
  <si>
    <t>Трутанова Кіра</t>
  </si>
  <si>
    <t>ПС</t>
  </si>
  <si>
    <t>Руденко Олексій</t>
  </si>
  <si>
    <t>Петренко Альона</t>
  </si>
  <si>
    <t>Пс</t>
  </si>
  <si>
    <t>ТТ</t>
  </si>
  <si>
    <t>Марченко Яна</t>
  </si>
  <si>
    <t>Бублик Вікторія</t>
  </si>
  <si>
    <t xml:space="preserve">Покричук Андрій </t>
  </si>
  <si>
    <t>Яременко Данило</t>
  </si>
  <si>
    <t>Дорохтей Дмитро</t>
  </si>
  <si>
    <t xml:space="preserve">Блоха Владислав </t>
  </si>
  <si>
    <t xml:space="preserve">Панченко Людмила </t>
  </si>
  <si>
    <t>БЦІ</t>
  </si>
  <si>
    <t xml:space="preserve">Солонецька Юлія </t>
  </si>
  <si>
    <t>Сябрюк Євген</t>
  </si>
  <si>
    <t xml:space="preserve">Поліщук Олександр </t>
  </si>
  <si>
    <t xml:space="preserve">Іваненко Олександр </t>
  </si>
  <si>
    <t xml:space="preserve">Луханько Олександр </t>
  </si>
  <si>
    <t>ЕК</t>
  </si>
  <si>
    <t xml:space="preserve">Шайханісламов Дмитро </t>
  </si>
  <si>
    <t xml:space="preserve">Сіличок Богдан </t>
  </si>
  <si>
    <t xml:space="preserve">Харченко Анастасія </t>
  </si>
  <si>
    <t xml:space="preserve">Салій Мар'яна </t>
  </si>
  <si>
    <t xml:space="preserve">Ільчук Євген </t>
  </si>
  <si>
    <t xml:space="preserve">Колба Сергій </t>
  </si>
  <si>
    <t xml:space="preserve">Вовнянко Анастасія </t>
  </si>
  <si>
    <t>ВБР</t>
  </si>
  <si>
    <t xml:space="preserve">Гуляєв Станіслав </t>
  </si>
  <si>
    <t xml:space="preserve">Лапінська Вікторія </t>
  </si>
  <si>
    <t xml:space="preserve">Обламський Станіслав </t>
  </si>
  <si>
    <t xml:space="preserve">Корнух Валерій </t>
  </si>
  <si>
    <t>Кононенко Анастасія</t>
  </si>
  <si>
    <t>Семенда Дмитро</t>
  </si>
  <si>
    <t>Пулик Каріна</t>
  </si>
  <si>
    <t xml:space="preserve">Стрихар Віталій </t>
  </si>
  <si>
    <t>Боярчук Андрій</t>
  </si>
  <si>
    <t>Слинько Артем</t>
  </si>
  <si>
    <t>Шпильовий Денис</t>
  </si>
  <si>
    <t>Кадук Олександр</t>
  </si>
  <si>
    <t>Цурка Ігор</t>
  </si>
  <si>
    <t>Янковська Марія</t>
  </si>
  <si>
    <t xml:space="preserve">Лисун Ольга </t>
  </si>
  <si>
    <t>Гуменюк О.</t>
  </si>
  <si>
    <t>Павлишин Артур</t>
  </si>
  <si>
    <t>Пономарчук Д</t>
  </si>
  <si>
    <t>Лемеценко Каріна</t>
  </si>
  <si>
    <t>Ясинська Марія</t>
  </si>
  <si>
    <t xml:space="preserve">Господаренко Гліб </t>
  </si>
  <si>
    <t>Біот.</t>
  </si>
  <si>
    <t>Екол.</t>
  </si>
  <si>
    <t>КБ</t>
  </si>
  <si>
    <t>Право</t>
  </si>
  <si>
    <t>Рябокожушний Дмитро</t>
  </si>
  <si>
    <t>Обложок Максим</t>
  </si>
  <si>
    <t>Корнієнко Руслан</t>
  </si>
  <si>
    <t>Максименко Яна</t>
  </si>
  <si>
    <t>Минько Мар'яна</t>
  </si>
  <si>
    <t>Загрядський Павло</t>
  </si>
  <si>
    <t>Загородний Назар</t>
  </si>
  <si>
    <t>Запаров Максим</t>
  </si>
  <si>
    <t>Ільницький Максим</t>
  </si>
  <si>
    <t>Фомін Сергій</t>
  </si>
  <si>
    <t>Погоріла Каріна</t>
  </si>
  <si>
    <t>Кравець Софія</t>
  </si>
  <si>
    <t>Неймирон Павло</t>
  </si>
  <si>
    <t>Сова Богдан</t>
  </si>
  <si>
    <t>Назарова Анна</t>
  </si>
  <si>
    <t>Гринь Тетяна</t>
  </si>
  <si>
    <t xml:space="preserve">Неклесо Кірілл </t>
  </si>
  <si>
    <t>Малярчук Станіслав</t>
  </si>
  <si>
    <t>Романенко Роман</t>
  </si>
  <si>
    <t>Чуплак Єгор</t>
  </si>
  <si>
    <t>Бондаренко Валентин</t>
  </si>
  <si>
    <t>Паламарчук Назарій</t>
  </si>
  <si>
    <t>Школьний Антон</t>
  </si>
  <si>
    <t>Зайцева Анастасія</t>
  </si>
  <si>
    <t>Півень Тетяна</t>
  </si>
  <si>
    <t>Ісаков Шамай</t>
  </si>
  <si>
    <t>Марк</t>
  </si>
  <si>
    <t>Буд</t>
  </si>
  <si>
    <t>Тур</t>
  </si>
  <si>
    <t>ж</t>
  </si>
  <si>
    <t>Роїк Іванна</t>
  </si>
  <si>
    <t xml:space="preserve">Головний суддя                                Сергій ВЕРБИЦЬКИЙ     </t>
  </si>
  <si>
    <t>Головний секретар                           Світлана ГОРДЄЄВА</t>
  </si>
  <si>
    <t>20-21 вересеня 2023 р.</t>
  </si>
  <si>
    <t>20-21 вересня 2023 р.</t>
  </si>
  <si>
    <t>Всього 95 учасників:  (66 чол. + 29 жін.)</t>
  </si>
  <si>
    <t xml:space="preserve"> 5-6 </t>
  </si>
  <si>
    <t xml:space="preserve"> 7-8 </t>
  </si>
  <si>
    <t xml:space="preserve"> 9-12 </t>
  </si>
  <si>
    <t xml:space="preserve"> 13-16 </t>
  </si>
  <si>
    <t xml:space="preserve"> 13-16   місця</t>
  </si>
  <si>
    <t xml:space="preserve">1  місце </t>
  </si>
  <si>
    <t xml:space="preserve">2  місце </t>
  </si>
  <si>
    <t>3 місце</t>
  </si>
  <si>
    <t>4 місце</t>
  </si>
  <si>
    <t>Веретельніков Деніел</t>
  </si>
  <si>
    <t>13-16</t>
  </si>
  <si>
    <t>9-12</t>
  </si>
  <si>
    <t>7-8</t>
  </si>
  <si>
    <t>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</si>
</sst>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23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u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8"/>
      <name val="Calibri"/>
      <family val="2"/>
      <charset val="204"/>
    </font>
    <font>
      <b/>
      <sz val="28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sz val="8"/>
      <color rgb="FF000000"/>
      <name val="Tahoma"/>
      <family val="2"/>
      <charset val="204"/>
    </font>
    <font>
      <sz val="8"/>
      <name val="Arial"/>
      <family val="2"/>
      <charset val="204"/>
    </font>
    <font>
      <b/>
      <sz val="8"/>
      <color indexed="55"/>
      <name val="Arial"/>
      <family val="2"/>
      <charset val="204"/>
    </font>
    <font>
      <sz val="14"/>
      <name val="Arial"/>
      <family val="2"/>
    </font>
    <font>
      <sz val="14"/>
      <color indexed="8"/>
      <name val="Arial"/>
      <family val="2"/>
    </font>
    <font>
      <b/>
      <sz val="24"/>
      <name val="Arial"/>
      <family val="2"/>
      <charset val="204"/>
    </font>
    <font>
      <b/>
      <sz val="24"/>
      <color indexed="8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22"/>
      <color indexed="8"/>
      <name val="Arial"/>
      <family val="2"/>
      <charset val="204"/>
    </font>
    <font>
      <b/>
      <sz val="22"/>
      <name val="Arial"/>
      <family val="2"/>
      <charset val="204"/>
    </font>
    <font>
      <b/>
      <sz val="22"/>
      <color rgb="FFC00000"/>
      <name val="Arial"/>
      <family val="2"/>
      <charset val="204"/>
    </font>
    <font>
      <b/>
      <sz val="18"/>
      <color rgb="FFC00000"/>
      <name val="Arial"/>
      <family val="2"/>
      <charset val="204"/>
    </font>
    <font>
      <b/>
      <sz val="16"/>
      <color rgb="FFC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7" fillId="2" borderId="0" xfId="2" applyFont="1" applyFill="1"/>
    <xf numFmtId="0" fontId="7" fillId="2" borderId="0" xfId="2" applyFont="1" applyFill="1" applyAlignment="1">
      <alignment horizontal="center" vertical="center"/>
    </xf>
    <xf numFmtId="0" fontId="7" fillId="2" borderId="0" xfId="2" applyNumberFormat="1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2" applyFont="1" applyFill="1" applyBorder="1"/>
    <xf numFmtId="0" fontId="6" fillId="2" borderId="0" xfId="0" applyFont="1" applyFill="1" applyAlignment="1">
      <alignment horizontal="center" vertical="center"/>
    </xf>
    <xf numFmtId="0" fontId="5" fillId="2" borderId="0" xfId="2" applyFont="1" applyFill="1"/>
    <xf numFmtId="0" fontId="5" fillId="2" borderId="0" xfId="2" applyFont="1" applyFill="1" applyAlignment="1">
      <alignment horizontal="center" vertical="center"/>
    </xf>
    <xf numFmtId="0" fontId="3" fillId="2" borderId="0" xfId="2" applyNumberFormat="1" applyFont="1" applyFill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/>
    <xf numFmtId="1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2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right" vertical="center"/>
    </xf>
    <xf numFmtId="49" fontId="9" fillId="2" borderId="1" xfId="2" applyNumberFormat="1" applyFont="1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0" xfId="2" applyFont="1" applyFill="1"/>
    <xf numFmtId="0" fontId="8" fillId="2" borderId="0" xfId="2" applyFont="1" applyFill="1"/>
    <xf numFmtId="0" fontId="10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 vertical="center"/>
    </xf>
    <xf numFmtId="0" fontId="9" fillId="2" borderId="0" xfId="2" applyNumberFormat="1" applyFont="1" applyFill="1" applyAlignment="1">
      <alignment horizontal="center"/>
    </xf>
    <xf numFmtId="0" fontId="9" fillId="2" borderId="5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3" fillId="2" borderId="5" xfId="2" applyFont="1" applyFill="1" applyBorder="1"/>
    <xf numFmtId="0" fontId="10" fillId="2" borderId="1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left" vertical="center"/>
    </xf>
    <xf numFmtId="0" fontId="9" fillId="2" borderId="1" xfId="2" applyNumberFormat="1" applyFont="1" applyFill="1" applyBorder="1" applyAlignment="1">
      <alignment horizontal="center"/>
    </xf>
    <xf numFmtId="0" fontId="9" fillId="2" borderId="0" xfId="2" applyFont="1" applyFill="1" applyBorder="1"/>
    <xf numFmtId="0" fontId="11" fillId="2" borderId="5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5" xfId="2" applyFont="1" applyFill="1" applyBorder="1"/>
    <xf numFmtId="0" fontId="5" fillId="2" borderId="7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 vertical="center"/>
    </xf>
    <xf numFmtId="0" fontId="3" fillId="2" borderId="7" xfId="2" applyFont="1" applyFill="1" applyBorder="1"/>
    <xf numFmtId="0" fontId="3" fillId="2" borderId="1" xfId="2" applyFont="1" applyFill="1" applyBorder="1" applyAlignment="1">
      <alignment horizontal="center" vertical="center"/>
    </xf>
    <xf numFmtId="0" fontId="9" fillId="2" borderId="14" xfId="2" applyFont="1" applyFill="1" applyBorder="1"/>
    <xf numFmtId="0" fontId="8" fillId="2" borderId="0" xfId="2" applyFont="1" applyFill="1" applyBorder="1" applyAlignment="1">
      <alignment horizontal="right"/>
    </xf>
    <xf numFmtId="1" fontId="9" fillId="2" borderId="0" xfId="2" applyNumberFormat="1" applyFont="1" applyFill="1" applyBorder="1" applyAlignment="1"/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19" fillId="2" borderId="0" xfId="2" applyFont="1" applyFill="1"/>
    <xf numFmtId="0" fontId="20" fillId="2" borderId="0" xfId="2" applyFont="1" applyFill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/>
    <xf numFmtId="0" fontId="23" fillId="3" borderId="2" xfId="0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 wrapText="1"/>
    </xf>
    <xf numFmtId="0" fontId="24" fillId="3" borderId="2" xfId="2" applyNumberFormat="1" applyFont="1" applyFill="1" applyBorder="1" applyAlignment="1">
      <alignment horizontal="left" vertical="center"/>
    </xf>
    <xf numFmtId="0" fontId="24" fillId="2" borderId="2" xfId="2" applyNumberFormat="1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" fontId="2" fillId="0" borderId="17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5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" fontId="3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2" fontId="5" fillId="2" borderId="0" xfId="0" applyNumberFormat="1" applyFont="1" applyFill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8" fillId="2" borderId="2" xfId="2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 wrapText="1"/>
    </xf>
    <xf numFmtId="2" fontId="28" fillId="2" borderId="2" xfId="2" applyNumberFormat="1" applyFont="1" applyFill="1" applyBorder="1" applyAlignment="1">
      <alignment horizontal="center" vertical="center"/>
    </xf>
    <xf numFmtId="0" fontId="28" fillId="2" borderId="13" xfId="2" applyFont="1" applyFill="1" applyBorder="1" applyAlignment="1">
      <alignment horizontal="center" vertical="center"/>
    </xf>
    <xf numFmtId="0" fontId="28" fillId="2" borderId="10" xfId="2" applyFont="1" applyFill="1" applyBorder="1" applyAlignment="1">
      <alignment horizontal="center" vertical="center"/>
    </xf>
    <xf numFmtId="0" fontId="28" fillId="2" borderId="8" xfId="2" applyFont="1" applyFill="1" applyBorder="1" applyAlignment="1">
      <alignment horizontal="center" vertical="center"/>
    </xf>
    <xf numFmtId="0" fontId="28" fillId="2" borderId="9" xfId="2" applyFont="1" applyFill="1" applyBorder="1" applyAlignment="1">
      <alignment horizontal="center" vertical="center"/>
    </xf>
    <xf numFmtId="0" fontId="5" fillId="4" borderId="20" xfId="2" applyFont="1" applyFill="1" applyBorder="1" applyAlignment="1">
      <alignment vertical="center"/>
    </xf>
    <xf numFmtId="0" fontId="3" fillId="4" borderId="0" xfId="2" applyFont="1" applyFill="1"/>
    <xf numFmtId="0" fontId="28" fillId="4" borderId="8" xfId="2" applyFont="1" applyFill="1" applyBorder="1" applyAlignment="1">
      <alignment horizontal="center" vertical="center"/>
    </xf>
    <xf numFmtId="0" fontId="5" fillId="4" borderId="20" xfId="2" applyFont="1" applyFill="1" applyBorder="1" applyAlignment="1">
      <alignment horizontal="center" vertical="center"/>
    </xf>
    <xf numFmtId="0" fontId="10" fillId="4" borderId="0" xfId="2" applyFont="1" applyFill="1" applyAlignment="1">
      <alignment horizontal="center"/>
    </xf>
    <xf numFmtId="0" fontId="11" fillId="4" borderId="0" xfId="2" applyFont="1" applyFill="1" applyBorder="1" applyAlignment="1">
      <alignment horizontal="left" vertical="center"/>
    </xf>
    <xf numFmtId="0" fontId="8" fillId="4" borderId="20" xfId="2" applyFont="1" applyFill="1" applyBorder="1" applyAlignment="1">
      <alignment horizontal="center" vertical="center"/>
    </xf>
    <xf numFmtId="0" fontId="9" fillId="4" borderId="0" xfId="2" applyFont="1" applyFill="1" applyBorder="1"/>
    <xf numFmtId="0" fontId="5" fillId="5" borderId="0" xfId="2" applyFont="1" applyFill="1" applyAlignment="1">
      <alignment horizontal="center" vertical="center"/>
    </xf>
    <xf numFmtId="0" fontId="5" fillId="5" borderId="0" xfId="2" applyFont="1" applyFill="1" applyAlignment="1">
      <alignment horizontal="right" vertical="center"/>
    </xf>
    <xf numFmtId="0" fontId="28" fillId="5" borderId="2" xfId="2" applyFont="1" applyFill="1" applyBorder="1" applyAlignment="1">
      <alignment horizontal="center" vertical="center"/>
    </xf>
    <xf numFmtId="0" fontId="10" fillId="5" borderId="0" xfId="2" applyFont="1" applyFill="1" applyAlignment="1">
      <alignment horizontal="center"/>
    </xf>
    <xf numFmtId="0" fontId="3" fillId="5" borderId="12" xfId="2" applyFont="1" applyFill="1" applyBorder="1"/>
    <xf numFmtId="0" fontId="11" fillId="5" borderId="0" xfId="2" applyFont="1" applyFill="1" applyBorder="1" applyAlignment="1">
      <alignment horizontal="right" vertical="center"/>
    </xf>
    <xf numFmtId="0" fontId="9" fillId="5" borderId="0" xfId="2" applyFont="1" applyFill="1" applyBorder="1" applyAlignment="1">
      <alignment horizontal="center"/>
    </xf>
    <xf numFmtId="0" fontId="28" fillId="4" borderId="21" xfId="2" applyNumberFormat="1" applyFont="1" applyFill="1" applyBorder="1" applyAlignment="1">
      <alignment horizontal="center" vertical="center"/>
    </xf>
    <xf numFmtId="1" fontId="28" fillId="4" borderId="22" xfId="2" applyNumberFormat="1" applyFont="1" applyFill="1" applyBorder="1" applyAlignment="1">
      <alignment horizontal="center" vertical="center"/>
    </xf>
    <xf numFmtId="1" fontId="28" fillId="4" borderId="4" xfId="2" applyNumberFormat="1" applyFont="1" applyFill="1" applyBorder="1" applyAlignment="1">
      <alignment horizontal="center"/>
    </xf>
    <xf numFmtId="0" fontId="28" fillId="4" borderId="11" xfId="2" applyNumberFormat="1" applyFont="1" applyFill="1" applyBorder="1" applyAlignment="1">
      <alignment horizontal="center"/>
    </xf>
    <xf numFmtId="1" fontId="28" fillId="4" borderId="16" xfId="2" applyNumberFormat="1" applyFont="1" applyFill="1" applyBorder="1" applyAlignment="1">
      <alignment horizontal="center"/>
    </xf>
    <xf numFmtId="0" fontId="28" fillId="4" borderId="15" xfId="2" applyNumberFormat="1" applyFont="1" applyFill="1" applyBorder="1" applyAlignment="1">
      <alignment horizontal="center"/>
    </xf>
    <xf numFmtId="1" fontId="28" fillId="4" borderId="4" xfId="2" applyNumberFormat="1" applyFont="1" applyFill="1" applyBorder="1" applyAlignment="1">
      <alignment horizontal="center" vertical="center"/>
    </xf>
    <xf numFmtId="0" fontId="28" fillId="4" borderId="6" xfId="2" applyNumberFormat="1" applyFont="1" applyFill="1" applyBorder="1" applyAlignment="1">
      <alignment horizontal="center" vertical="center"/>
    </xf>
    <xf numFmtId="1" fontId="28" fillId="4" borderId="6" xfId="2" applyNumberFormat="1" applyFont="1" applyFill="1" applyBorder="1" applyAlignment="1">
      <alignment horizontal="center" vertical="center"/>
    </xf>
    <xf numFmtId="0" fontId="28" fillId="4" borderId="3" xfId="2" applyNumberFormat="1" applyFont="1" applyFill="1" applyBorder="1" applyAlignment="1">
      <alignment horizontal="center" vertical="center"/>
    </xf>
    <xf numFmtId="1" fontId="28" fillId="4" borderId="18" xfId="2" applyNumberFormat="1" applyFont="1" applyFill="1" applyBorder="1" applyAlignment="1">
      <alignment horizontal="center" vertical="center"/>
    </xf>
    <xf numFmtId="1" fontId="28" fillId="4" borderId="11" xfId="2" applyNumberFormat="1" applyFont="1" applyFill="1" applyBorder="1" applyAlignment="1">
      <alignment horizontal="center" vertical="center"/>
    </xf>
    <xf numFmtId="0" fontId="28" fillId="4" borderId="11" xfId="2" applyNumberFormat="1" applyFont="1" applyFill="1" applyBorder="1" applyAlignment="1">
      <alignment horizontal="center" vertical="center"/>
    </xf>
    <xf numFmtId="1" fontId="28" fillId="4" borderId="11" xfId="2" applyNumberFormat="1" applyFont="1" applyFill="1" applyBorder="1" applyAlignment="1">
      <alignment horizontal="center"/>
    </xf>
    <xf numFmtId="0" fontId="30" fillId="2" borderId="9" xfId="2" applyFont="1" applyFill="1" applyBorder="1" applyAlignment="1">
      <alignment horizontal="center" vertical="center"/>
    </xf>
    <xf numFmtId="0" fontId="30" fillId="2" borderId="10" xfId="2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30" fillId="2" borderId="2" xfId="2" applyFont="1" applyFill="1" applyBorder="1" applyAlignment="1">
      <alignment horizontal="center" vertical="center"/>
    </xf>
    <xf numFmtId="0" fontId="27" fillId="2" borderId="0" xfId="2" applyFont="1" applyFill="1"/>
    <xf numFmtId="0" fontId="27" fillId="2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0" fontId="27" fillId="2" borderId="0" xfId="2" applyFont="1" applyFill="1" applyAlignment="1">
      <alignment horizontal="left"/>
    </xf>
    <xf numFmtId="0" fontId="26" fillId="2" borderId="0" xfId="2" applyFont="1" applyFill="1" applyAlignment="1">
      <alignment horizontal="center"/>
    </xf>
    <xf numFmtId="0" fontId="31" fillId="2" borderId="0" xfId="2" applyFont="1" applyFill="1"/>
    <xf numFmtId="0" fontId="32" fillId="2" borderId="0" xfId="2" applyFont="1" applyFill="1" applyAlignment="1">
      <alignment horizontal="right"/>
    </xf>
    <xf numFmtId="0" fontId="32" fillId="2" borderId="0" xfId="2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S$37" lockText="1" noThreeD="1"/>
</file>

<file path=xl/ctrlProps/ctrlProp2.xml><?xml version="1.0" encoding="utf-8"?>
<formControlPr xmlns="http://schemas.microsoft.com/office/spreadsheetml/2009/9/main" objectType="CheckBox" checked="Checked" fmlaLink="$S$3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29</xdr:row>
      <xdr:rowOff>259080</xdr:rowOff>
    </xdr:from>
    <xdr:to>
      <xdr:col>10</xdr:col>
      <xdr:colOff>411480</xdr:colOff>
      <xdr:row>33</xdr:row>
      <xdr:rowOff>281940</xdr:rowOff>
    </xdr:to>
    <xdr:pic>
      <xdr:nvPicPr>
        <xdr:cNvPr id="103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9547860"/>
          <a:ext cx="2110740" cy="188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36</xdr:row>
          <xdr:rowOff>99060</xdr:rowOff>
        </xdr:from>
        <xdr:to>
          <xdr:col>18</xdr:col>
          <xdr:colOff>1348740</xdr:colOff>
          <xdr:row>37</xdr:row>
          <xdr:rowOff>45720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37</xdr:row>
          <xdr:rowOff>45720</xdr:rowOff>
        </xdr:from>
        <xdr:to>
          <xdr:col>18</xdr:col>
          <xdr:colOff>1371600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85" zoomScaleNormal="85" workbookViewId="0">
      <selection activeCell="B6" sqref="B6"/>
    </sheetView>
  </sheetViews>
  <sheetFormatPr defaultColWidth="9.5546875" defaultRowHeight="17.399999999999999" x14ac:dyDescent="0.3"/>
  <cols>
    <col min="1" max="1" width="5.5546875" style="86" customWidth="1"/>
    <col min="2" max="2" width="53.109375" style="90" customWidth="1"/>
    <col min="3" max="3" width="11.5546875" style="90" customWidth="1"/>
    <col min="4" max="4" width="10.77734375" style="90" customWidth="1"/>
    <col min="5" max="5" width="1.77734375" style="86" customWidth="1"/>
    <col min="6" max="256" width="9.5546875" style="86"/>
    <col min="257" max="257" width="5.5546875" style="86" customWidth="1"/>
    <col min="258" max="258" width="54.44140625" style="86" customWidth="1"/>
    <col min="259" max="259" width="11.5546875" style="86" customWidth="1"/>
    <col min="260" max="260" width="10.77734375" style="86" customWidth="1"/>
    <col min="261" max="261" width="1.77734375" style="86" customWidth="1"/>
    <col min="262" max="512" width="9.5546875" style="86"/>
    <col min="513" max="513" width="5.5546875" style="86" customWidth="1"/>
    <col min="514" max="514" width="54.44140625" style="86" customWidth="1"/>
    <col min="515" max="515" width="11.5546875" style="86" customWidth="1"/>
    <col min="516" max="516" width="10.77734375" style="86" customWidth="1"/>
    <col min="517" max="517" width="1.77734375" style="86" customWidth="1"/>
    <col min="518" max="768" width="9.5546875" style="86"/>
    <col min="769" max="769" width="5.5546875" style="86" customWidth="1"/>
    <col min="770" max="770" width="54.44140625" style="86" customWidth="1"/>
    <col min="771" max="771" width="11.5546875" style="86" customWidth="1"/>
    <col min="772" max="772" width="10.77734375" style="86" customWidth="1"/>
    <col min="773" max="773" width="1.77734375" style="86" customWidth="1"/>
    <col min="774" max="1024" width="9.5546875" style="86"/>
    <col min="1025" max="1025" width="5.5546875" style="86" customWidth="1"/>
    <col min="1026" max="1026" width="54.44140625" style="86" customWidth="1"/>
    <col min="1027" max="1027" width="11.5546875" style="86" customWidth="1"/>
    <col min="1028" max="1028" width="10.77734375" style="86" customWidth="1"/>
    <col min="1029" max="1029" width="1.77734375" style="86" customWidth="1"/>
    <col min="1030" max="1280" width="9.5546875" style="86"/>
    <col min="1281" max="1281" width="5.5546875" style="86" customWidth="1"/>
    <col min="1282" max="1282" width="54.44140625" style="86" customWidth="1"/>
    <col min="1283" max="1283" width="11.5546875" style="86" customWidth="1"/>
    <col min="1284" max="1284" width="10.77734375" style="86" customWidth="1"/>
    <col min="1285" max="1285" width="1.77734375" style="86" customWidth="1"/>
    <col min="1286" max="1536" width="9.5546875" style="86"/>
    <col min="1537" max="1537" width="5.5546875" style="86" customWidth="1"/>
    <col min="1538" max="1538" width="54.44140625" style="86" customWidth="1"/>
    <col min="1539" max="1539" width="11.5546875" style="86" customWidth="1"/>
    <col min="1540" max="1540" width="10.77734375" style="86" customWidth="1"/>
    <col min="1541" max="1541" width="1.77734375" style="86" customWidth="1"/>
    <col min="1542" max="1792" width="9.5546875" style="86"/>
    <col min="1793" max="1793" width="5.5546875" style="86" customWidth="1"/>
    <col min="1794" max="1794" width="54.44140625" style="86" customWidth="1"/>
    <col min="1795" max="1795" width="11.5546875" style="86" customWidth="1"/>
    <col min="1796" max="1796" width="10.77734375" style="86" customWidth="1"/>
    <col min="1797" max="1797" width="1.77734375" style="86" customWidth="1"/>
    <col min="1798" max="2048" width="9.5546875" style="86"/>
    <col min="2049" max="2049" width="5.5546875" style="86" customWidth="1"/>
    <col min="2050" max="2050" width="54.44140625" style="86" customWidth="1"/>
    <col min="2051" max="2051" width="11.5546875" style="86" customWidth="1"/>
    <col min="2052" max="2052" width="10.77734375" style="86" customWidth="1"/>
    <col min="2053" max="2053" width="1.77734375" style="86" customWidth="1"/>
    <col min="2054" max="2304" width="9.5546875" style="86"/>
    <col min="2305" max="2305" width="5.5546875" style="86" customWidth="1"/>
    <col min="2306" max="2306" width="54.44140625" style="86" customWidth="1"/>
    <col min="2307" max="2307" width="11.5546875" style="86" customWidth="1"/>
    <col min="2308" max="2308" width="10.77734375" style="86" customWidth="1"/>
    <col min="2309" max="2309" width="1.77734375" style="86" customWidth="1"/>
    <col min="2310" max="2560" width="9.5546875" style="86"/>
    <col min="2561" max="2561" width="5.5546875" style="86" customWidth="1"/>
    <col min="2562" max="2562" width="54.44140625" style="86" customWidth="1"/>
    <col min="2563" max="2563" width="11.5546875" style="86" customWidth="1"/>
    <col min="2564" max="2564" width="10.77734375" style="86" customWidth="1"/>
    <col min="2565" max="2565" width="1.77734375" style="86" customWidth="1"/>
    <col min="2566" max="2816" width="9.5546875" style="86"/>
    <col min="2817" max="2817" width="5.5546875" style="86" customWidth="1"/>
    <col min="2818" max="2818" width="54.44140625" style="86" customWidth="1"/>
    <col min="2819" max="2819" width="11.5546875" style="86" customWidth="1"/>
    <col min="2820" max="2820" width="10.77734375" style="86" customWidth="1"/>
    <col min="2821" max="2821" width="1.77734375" style="86" customWidth="1"/>
    <col min="2822" max="3072" width="9.5546875" style="86"/>
    <col min="3073" max="3073" width="5.5546875" style="86" customWidth="1"/>
    <col min="3074" max="3074" width="54.44140625" style="86" customWidth="1"/>
    <col min="3075" max="3075" width="11.5546875" style="86" customWidth="1"/>
    <col min="3076" max="3076" width="10.77734375" style="86" customWidth="1"/>
    <col min="3077" max="3077" width="1.77734375" style="86" customWidth="1"/>
    <col min="3078" max="3328" width="9.5546875" style="86"/>
    <col min="3329" max="3329" width="5.5546875" style="86" customWidth="1"/>
    <col min="3330" max="3330" width="54.44140625" style="86" customWidth="1"/>
    <col min="3331" max="3331" width="11.5546875" style="86" customWidth="1"/>
    <col min="3332" max="3332" width="10.77734375" style="86" customWidth="1"/>
    <col min="3333" max="3333" width="1.77734375" style="86" customWidth="1"/>
    <col min="3334" max="3584" width="9.5546875" style="86"/>
    <col min="3585" max="3585" width="5.5546875" style="86" customWidth="1"/>
    <col min="3586" max="3586" width="54.44140625" style="86" customWidth="1"/>
    <col min="3587" max="3587" width="11.5546875" style="86" customWidth="1"/>
    <col min="3588" max="3588" width="10.77734375" style="86" customWidth="1"/>
    <col min="3589" max="3589" width="1.77734375" style="86" customWidth="1"/>
    <col min="3590" max="3840" width="9.5546875" style="86"/>
    <col min="3841" max="3841" width="5.5546875" style="86" customWidth="1"/>
    <col min="3842" max="3842" width="54.44140625" style="86" customWidth="1"/>
    <col min="3843" max="3843" width="11.5546875" style="86" customWidth="1"/>
    <col min="3844" max="3844" width="10.77734375" style="86" customWidth="1"/>
    <col min="3845" max="3845" width="1.77734375" style="86" customWidth="1"/>
    <col min="3846" max="4096" width="9.5546875" style="86"/>
    <col min="4097" max="4097" width="5.5546875" style="86" customWidth="1"/>
    <col min="4098" max="4098" width="54.44140625" style="86" customWidth="1"/>
    <col min="4099" max="4099" width="11.5546875" style="86" customWidth="1"/>
    <col min="4100" max="4100" width="10.77734375" style="86" customWidth="1"/>
    <col min="4101" max="4101" width="1.77734375" style="86" customWidth="1"/>
    <col min="4102" max="4352" width="9.5546875" style="86"/>
    <col min="4353" max="4353" width="5.5546875" style="86" customWidth="1"/>
    <col min="4354" max="4354" width="54.44140625" style="86" customWidth="1"/>
    <col min="4355" max="4355" width="11.5546875" style="86" customWidth="1"/>
    <col min="4356" max="4356" width="10.77734375" style="86" customWidth="1"/>
    <col min="4357" max="4357" width="1.77734375" style="86" customWidth="1"/>
    <col min="4358" max="4608" width="9.5546875" style="86"/>
    <col min="4609" max="4609" width="5.5546875" style="86" customWidth="1"/>
    <col min="4610" max="4610" width="54.44140625" style="86" customWidth="1"/>
    <col min="4611" max="4611" width="11.5546875" style="86" customWidth="1"/>
    <col min="4612" max="4612" width="10.77734375" style="86" customWidth="1"/>
    <col min="4613" max="4613" width="1.77734375" style="86" customWidth="1"/>
    <col min="4614" max="4864" width="9.5546875" style="86"/>
    <col min="4865" max="4865" width="5.5546875" style="86" customWidth="1"/>
    <col min="4866" max="4866" width="54.44140625" style="86" customWidth="1"/>
    <col min="4867" max="4867" width="11.5546875" style="86" customWidth="1"/>
    <col min="4868" max="4868" width="10.77734375" style="86" customWidth="1"/>
    <col min="4869" max="4869" width="1.77734375" style="86" customWidth="1"/>
    <col min="4870" max="5120" width="9.5546875" style="86"/>
    <col min="5121" max="5121" width="5.5546875" style="86" customWidth="1"/>
    <col min="5122" max="5122" width="54.44140625" style="86" customWidth="1"/>
    <col min="5123" max="5123" width="11.5546875" style="86" customWidth="1"/>
    <col min="5124" max="5124" width="10.77734375" style="86" customWidth="1"/>
    <col min="5125" max="5125" width="1.77734375" style="86" customWidth="1"/>
    <col min="5126" max="5376" width="9.5546875" style="86"/>
    <col min="5377" max="5377" width="5.5546875" style="86" customWidth="1"/>
    <col min="5378" max="5378" width="54.44140625" style="86" customWidth="1"/>
    <col min="5379" max="5379" width="11.5546875" style="86" customWidth="1"/>
    <col min="5380" max="5380" width="10.77734375" style="86" customWidth="1"/>
    <col min="5381" max="5381" width="1.77734375" style="86" customWidth="1"/>
    <col min="5382" max="5632" width="9.5546875" style="86"/>
    <col min="5633" max="5633" width="5.5546875" style="86" customWidth="1"/>
    <col min="5634" max="5634" width="54.44140625" style="86" customWidth="1"/>
    <col min="5635" max="5635" width="11.5546875" style="86" customWidth="1"/>
    <col min="5636" max="5636" width="10.77734375" style="86" customWidth="1"/>
    <col min="5637" max="5637" width="1.77734375" style="86" customWidth="1"/>
    <col min="5638" max="5888" width="9.5546875" style="86"/>
    <col min="5889" max="5889" width="5.5546875" style="86" customWidth="1"/>
    <col min="5890" max="5890" width="54.44140625" style="86" customWidth="1"/>
    <col min="5891" max="5891" width="11.5546875" style="86" customWidth="1"/>
    <col min="5892" max="5892" width="10.77734375" style="86" customWidth="1"/>
    <col min="5893" max="5893" width="1.77734375" style="86" customWidth="1"/>
    <col min="5894" max="6144" width="9.5546875" style="86"/>
    <col min="6145" max="6145" width="5.5546875" style="86" customWidth="1"/>
    <col min="6146" max="6146" width="54.44140625" style="86" customWidth="1"/>
    <col min="6147" max="6147" width="11.5546875" style="86" customWidth="1"/>
    <col min="6148" max="6148" width="10.77734375" style="86" customWidth="1"/>
    <col min="6149" max="6149" width="1.77734375" style="86" customWidth="1"/>
    <col min="6150" max="6400" width="9.5546875" style="86"/>
    <col min="6401" max="6401" width="5.5546875" style="86" customWidth="1"/>
    <col min="6402" max="6402" width="54.44140625" style="86" customWidth="1"/>
    <col min="6403" max="6403" width="11.5546875" style="86" customWidth="1"/>
    <col min="6404" max="6404" width="10.77734375" style="86" customWidth="1"/>
    <col min="6405" max="6405" width="1.77734375" style="86" customWidth="1"/>
    <col min="6406" max="6656" width="9.5546875" style="86"/>
    <col min="6657" max="6657" width="5.5546875" style="86" customWidth="1"/>
    <col min="6658" max="6658" width="54.44140625" style="86" customWidth="1"/>
    <col min="6659" max="6659" width="11.5546875" style="86" customWidth="1"/>
    <col min="6660" max="6660" width="10.77734375" style="86" customWidth="1"/>
    <col min="6661" max="6661" width="1.77734375" style="86" customWidth="1"/>
    <col min="6662" max="6912" width="9.5546875" style="86"/>
    <col min="6913" max="6913" width="5.5546875" style="86" customWidth="1"/>
    <col min="6914" max="6914" width="54.44140625" style="86" customWidth="1"/>
    <col min="6915" max="6915" width="11.5546875" style="86" customWidth="1"/>
    <col min="6916" max="6916" width="10.77734375" style="86" customWidth="1"/>
    <col min="6917" max="6917" width="1.77734375" style="86" customWidth="1"/>
    <col min="6918" max="7168" width="9.5546875" style="86"/>
    <col min="7169" max="7169" width="5.5546875" style="86" customWidth="1"/>
    <col min="7170" max="7170" width="54.44140625" style="86" customWidth="1"/>
    <col min="7171" max="7171" width="11.5546875" style="86" customWidth="1"/>
    <col min="7172" max="7172" width="10.77734375" style="86" customWidth="1"/>
    <col min="7173" max="7173" width="1.77734375" style="86" customWidth="1"/>
    <col min="7174" max="7424" width="9.5546875" style="86"/>
    <col min="7425" max="7425" width="5.5546875" style="86" customWidth="1"/>
    <col min="7426" max="7426" width="54.44140625" style="86" customWidth="1"/>
    <col min="7427" max="7427" width="11.5546875" style="86" customWidth="1"/>
    <col min="7428" max="7428" width="10.77734375" style="86" customWidth="1"/>
    <col min="7429" max="7429" width="1.77734375" style="86" customWidth="1"/>
    <col min="7430" max="7680" width="9.5546875" style="86"/>
    <col min="7681" max="7681" width="5.5546875" style="86" customWidth="1"/>
    <col min="7682" max="7682" width="54.44140625" style="86" customWidth="1"/>
    <col min="7683" max="7683" width="11.5546875" style="86" customWidth="1"/>
    <col min="7684" max="7684" width="10.77734375" style="86" customWidth="1"/>
    <col min="7685" max="7685" width="1.77734375" style="86" customWidth="1"/>
    <col min="7686" max="7936" width="9.5546875" style="86"/>
    <col min="7937" max="7937" width="5.5546875" style="86" customWidth="1"/>
    <col min="7938" max="7938" width="54.44140625" style="86" customWidth="1"/>
    <col min="7939" max="7939" width="11.5546875" style="86" customWidth="1"/>
    <col min="7940" max="7940" width="10.77734375" style="86" customWidth="1"/>
    <col min="7941" max="7941" width="1.77734375" style="86" customWidth="1"/>
    <col min="7942" max="8192" width="9.5546875" style="86"/>
    <col min="8193" max="8193" width="5.5546875" style="86" customWidth="1"/>
    <col min="8194" max="8194" width="54.44140625" style="86" customWidth="1"/>
    <col min="8195" max="8195" width="11.5546875" style="86" customWidth="1"/>
    <col min="8196" max="8196" width="10.77734375" style="86" customWidth="1"/>
    <col min="8197" max="8197" width="1.77734375" style="86" customWidth="1"/>
    <col min="8198" max="8448" width="9.5546875" style="86"/>
    <col min="8449" max="8449" width="5.5546875" style="86" customWidth="1"/>
    <col min="8450" max="8450" width="54.44140625" style="86" customWidth="1"/>
    <col min="8451" max="8451" width="11.5546875" style="86" customWidth="1"/>
    <col min="8452" max="8452" width="10.77734375" style="86" customWidth="1"/>
    <col min="8453" max="8453" width="1.77734375" style="86" customWidth="1"/>
    <col min="8454" max="8704" width="9.5546875" style="86"/>
    <col min="8705" max="8705" width="5.5546875" style="86" customWidth="1"/>
    <col min="8706" max="8706" width="54.44140625" style="86" customWidth="1"/>
    <col min="8707" max="8707" width="11.5546875" style="86" customWidth="1"/>
    <col min="8708" max="8708" width="10.77734375" style="86" customWidth="1"/>
    <col min="8709" max="8709" width="1.77734375" style="86" customWidth="1"/>
    <col min="8710" max="8960" width="9.5546875" style="86"/>
    <col min="8961" max="8961" width="5.5546875" style="86" customWidth="1"/>
    <col min="8962" max="8962" width="54.44140625" style="86" customWidth="1"/>
    <col min="8963" max="8963" width="11.5546875" style="86" customWidth="1"/>
    <col min="8964" max="8964" width="10.77734375" style="86" customWidth="1"/>
    <col min="8965" max="8965" width="1.77734375" style="86" customWidth="1"/>
    <col min="8966" max="9216" width="9.5546875" style="86"/>
    <col min="9217" max="9217" width="5.5546875" style="86" customWidth="1"/>
    <col min="9218" max="9218" width="54.44140625" style="86" customWidth="1"/>
    <col min="9219" max="9219" width="11.5546875" style="86" customWidth="1"/>
    <col min="9220" max="9220" width="10.77734375" style="86" customWidth="1"/>
    <col min="9221" max="9221" width="1.77734375" style="86" customWidth="1"/>
    <col min="9222" max="9472" width="9.5546875" style="86"/>
    <col min="9473" max="9473" width="5.5546875" style="86" customWidth="1"/>
    <col min="9474" max="9474" width="54.44140625" style="86" customWidth="1"/>
    <col min="9475" max="9475" width="11.5546875" style="86" customWidth="1"/>
    <col min="9476" max="9476" width="10.77734375" style="86" customWidth="1"/>
    <col min="9477" max="9477" width="1.77734375" style="86" customWidth="1"/>
    <col min="9478" max="9728" width="9.5546875" style="86"/>
    <col min="9729" max="9729" width="5.5546875" style="86" customWidth="1"/>
    <col min="9730" max="9730" width="54.44140625" style="86" customWidth="1"/>
    <col min="9731" max="9731" width="11.5546875" style="86" customWidth="1"/>
    <col min="9732" max="9732" width="10.77734375" style="86" customWidth="1"/>
    <col min="9733" max="9733" width="1.77734375" style="86" customWidth="1"/>
    <col min="9734" max="9984" width="9.5546875" style="86"/>
    <col min="9985" max="9985" width="5.5546875" style="86" customWidth="1"/>
    <col min="9986" max="9986" width="54.44140625" style="86" customWidth="1"/>
    <col min="9987" max="9987" width="11.5546875" style="86" customWidth="1"/>
    <col min="9988" max="9988" width="10.77734375" style="86" customWidth="1"/>
    <col min="9989" max="9989" width="1.77734375" style="86" customWidth="1"/>
    <col min="9990" max="10240" width="9.5546875" style="86"/>
    <col min="10241" max="10241" width="5.5546875" style="86" customWidth="1"/>
    <col min="10242" max="10242" width="54.44140625" style="86" customWidth="1"/>
    <col min="10243" max="10243" width="11.5546875" style="86" customWidth="1"/>
    <col min="10244" max="10244" width="10.77734375" style="86" customWidth="1"/>
    <col min="10245" max="10245" width="1.77734375" style="86" customWidth="1"/>
    <col min="10246" max="10496" width="9.5546875" style="86"/>
    <col min="10497" max="10497" width="5.5546875" style="86" customWidth="1"/>
    <col min="10498" max="10498" width="54.44140625" style="86" customWidth="1"/>
    <col min="10499" max="10499" width="11.5546875" style="86" customWidth="1"/>
    <col min="10500" max="10500" width="10.77734375" style="86" customWidth="1"/>
    <col min="10501" max="10501" width="1.77734375" style="86" customWidth="1"/>
    <col min="10502" max="10752" width="9.5546875" style="86"/>
    <col min="10753" max="10753" width="5.5546875" style="86" customWidth="1"/>
    <col min="10754" max="10754" width="54.44140625" style="86" customWidth="1"/>
    <col min="10755" max="10755" width="11.5546875" style="86" customWidth="1"/>
    <col min="10756" max="10756" width="10.77734375" style="86" customWidth="1"/>
    <col min="10757" max="10757" width="1.77734375" style="86" customWidth="1"/>
    <col min="10758" max="11008" width="9.5546875" style="86"/>
    <col min="11009" max="11009" width="5.5546875" style="86" customWidth="1"/>
    <col min="11010" max="11010" width="54.44140625" style="86" customWidth="1"/>
    <col min="11011" max="11011" width="11.5546875" style="86" customWidth="1"/>
    <col min="11012" max="11012" width="10.77734375" style="86" customWidth="1"/>
    <col min="11013" max="11013" width="1.77734375" style="86" customWidth="1"/>
    <col min="11014" max="11264" width="9.5546875" style="86"/>
    <col min="11265" max="11265" width="5.5546875" style="86" customWidth="1"/>
    <col min="11266" max="11266" width="54.44140625" style="86" customWidth="1"/>
    <col min="11267" max="11267" width="11.5546875" style="86" customWidth="1"/>
    <col min="11268" max="11268" width="10.77734375" style="86" customWidth="1"/>
    <col min="11269" max="11269" width="1.77734375" style="86" customWidth="1"/>
    <col min="11270" max="11520" width="9.5546875" style="86"/>
    <col min="11521" max="11521" width="5.5546875" style="86" customWidth="1"/>
    <col min="11522" max="11522" width="54.44140625" style="86" customWidth="1"/>
    <col min="11523" max="11523" width="11.5546875" style="86" customWidth="1"/>
    <col min="11524" max="11524" width="10.77734375" style="86" customWidth="1"/>
    <col min="11525" max="11525" width="1.77734375" style="86" customWidth="1"/>
    <col min="11526" max="11776" width="9.5546875" style="86"/>
    <col min="11777" max="11777" width="5.5546875" style="86" customWidth="1"/>
    <col min="11778" max="11778" width="54.44140625" style="86" customWidth="1"/>
    <col min="11779" max="11779" width="11.5546875" style="86" customWidth="1"/>
    <col min="11780" max="11780" width="10.77734375" style="86" customWidth="1"/>
    <col min="11781" max="11781" width="1.77734375" style="86" customWidth="1"/>
    <col min="11782" max="12032" width="9.5546875" style="86"/>
    <col min="12033" max="12033" width="5.5546875" style="86" customWidth="1"/>
    <col min="12034" max="12034" width="54.44140625" style="86" customWidth="1"/>
    <col min="12035" max="12035" width="11.5546875" style="86" customWidth="1"/>
    <col min="12036" max="12036" width="10.77734375" style="86" customWidth="1"/>
    <col min="12037" max="12037" width="1.77734375" style="86" customWidth="1"/>
    <col min="12038" max="12288" width="9.5546875" style="86"/>
    <col min="12289" max="12289" width="5.5546875" style="86" customWidth="1"/>
    <col min="12290" max="12290" width="54.44140625" style="86" customWidth="1"/>
    <col min="12291" max="12291" width="11.5546875" style="86" customWidth="1"/>
    <col min="12292" max="12292" width="10.77734375" style="86" customWidth="1"/>
    <col min="12293" max="12293" width="1.77734375" style="86" customWidth="1"/>
    <col min="12294" max="12544" width="9.5546875" style="86"/>
    <col min="12545" max="12545" width="5.5546875" style="86" customWidth="1"/>
    <col min="12546" max="12546" width="54.44140625" style="86" customWidth="1"/>
    <col min="12547" max="12547" width="11.5546875" style="86" customWidth="1"/>
    <col min="12548" max="12548" width="10.77734375" style="86" customWidth="1"/>
    <col min="12549" max="12549" width="1.77734375" style="86" customWidth="1"/>
    <col min="12550" max="12800" width="9.5546875" style="86"/>
    <col min="12801" max="12801" width="5.5546875" style="86" customWidth="1"/>
    <col min="12802" max="12802" width="54.44140625" style="86" customWidth="1"/>
    <col min="12803" max="12803" width="11.5546875" style="86" customWidth="1"/>
    <col min="12804" max="12804" width="10.77734375" style="86" customWidth="1"/>
    <col min="12805" max="12805" width="1.77734375" style="86" customWidth="1"/>
    <col min="12806" max="13056" width="9.5546875" style="86"/>
    <col min="13057" max="13057" width="5.5546875" style="86" customWidth="1"/>
    <col min="13058" max="13058" width="54.44140625" style="86" customWidth="1"/>
    <col min="13059" max="13059" width="11.5546875" style="86" customWidth="1"/>
    <col min="13060" max="13060" width="10.77734375" style="86" customWidth="1"/>
    <col min="13061" max="13061" width="1.77734375" style="86" customWidth="1"/>
    <col min="13062" max="13312" width="9.5546875" style="86"/>
    <col min="13313" max="13313" width="5.5546875" style="86" customWidth="1"/>
    <col min="13314" max="13314" width="54.44140625" style="86" customWidth="1"/>
    <col min="13315" max="13315" width="11.5546875" style="86" customWidth="1"/>
    <col min="13316" max="13316" width="10.77734375" style="86" customWidth="1"/>
    <col min="13317" max="13317" width="1.77734375" style="86" customWidth="1"/>
    <col min="13318" max="13568" width="9.5546875" style="86"/>
    <col min="13569" max="13569" width="5.5546875" style="86" customWidth="1"/>
    <col min="13570" max="13570" width="54.44140625" style="86" customWidth="1"/>
    <col min="13571" max="13571" width="11.5546875" style="86" customWidth="1"/>
    <col min="13572" max="13572" width="10.77734375" style="86" customWidth="1"/>
    <col min="13573" max="13573" width="1.77734375" style="86" customWidth="1"/>
    <col min="13574" max="13824" width="9.5546875" style="86"/>
    <col min="13825" max="13825" width="5.5546875" style="86" customWidth="1"/>
    <col min="13826" max="13826" width="54.44140625" style="86" customWidth="1"/>
    <col min="13827" max="13827" width="11.5546875" style="86" customWidth="1"/>
    <col min="13828" max="13828" width="10.77734375" style="86" customWidth="1"/>
    <col min="13829" max="13829" width="1.77734375" style="86" customWidth="1"/>
    <col min="13830" max="14080" width="9.5546875" style="86"/>
    <col min="14081" max="14081" width="5.5546875" style="86" customWidth="1"/>
    <col min="14082" max="14082" width="54.44140625" style="86" customWidth="1"/>
    <col min="14083" max="14083" width="11.5546875" style="86" customWidth="1"/>
    <col min="14084" max="14084" width="10.77734375" style="86" customWidth="1"/>
    <col min="14085" max="14085" width="1.77734375" style="86" customWidth="1"/>
    <col min="14086" max="14336" width="9.5546875" style="86"/>
    <col min="14337" max="14337" width="5.5546875" style="86" customWidth="1"/>
    <col min="14338" max="14338" width="54.44140625" style="86" customWidth="1"/>
    <col min="14339" max="14339" width="11.5546875" style="86" customWidth="1"/>
    <col min="14340" max="14340" width="10.77734375" style="86" customWidth="1"/>
    <col min="14341" max="14341" width="1.77734375" style="86" customWidth="1"/>
    <col min="14342" max="14592" width="9.5546875" style="86"/>
    <col min="14593" max="14593" width="5.5546875" style="86" customWidth="1"/>
    <col min="14594" max="14594" width="54.44140625" style="86" customWidth="1"/>
    <col min="14595" max="14595" width="11.5546875" style="86" customWidth="1"/>
    <col min="14596" max="14596" width="10.77734375" style="86" customWidth="1"/>
    <col min="14597" max="14597" width="1.77734375" style="86" customWidth="1"/>
    <col min="14598" max="14848" width="9.5546875" style="86"/>
    <col min="14849" max="14849" width="5.5546875" style="86" customWidth="1"/>
    <col min="14850" max="14850" width="54.44140625" style="86" customWidth="1"/>
    <col min="14851" max="14851" width="11.5546875" style="86" customWidth="1"/>
    <col min="14852" max="14852" width="10.77734375" style="86" customWidth="1"/>
    <col min="14853" max="14853" width="1.77734375" style="86" customWidth="1"/>
    <col min="14854" max="15104" width="9.5546875" style="86"/>
    <col min="15105" max="15105" width="5.5546875" style="86" customWidth="1"/>
    <col min="15106" max="15106" width="54.44140625" style="86" customWidth="1"/>
    <col min="15107" max="15107" width="11.5546875" style="86" customWidth="1"/>
    <col min="15108" max="15108" width="10.77734375" style="86" customWidth="1"/>
    <col min="15109" max="15109" width="1.77734375" style="86" customWidth="1"/>
    <col min="15110" max="15360" width="9.5546875" style="86"/>
    <col min="15361" max="15361" width="5.5546875" style="86" customWidth="1"/>
    <col min="15362" max="15362" width="54.44140625" style="86" customWidth="1"/>
    <col min="15363" max="15363" width="11.5546875" style="86" customWidth="1"/>
    <col min="15364" max="15364" width="10.77734375" style="86" customWidth="1"/>
    <col min="15365" max="15365" width="1.77734375" style="86" customWidth="1"/>
    <col min="15366" max="15616" width="9.5546875" style="86"/>
    <col min="15617" max="15617" width="5.5546875" style="86" customWidth="1"/>
    <col min="15618" max="15618" width="54.44140625" style="86" customWidth="1"/>
    <col min="15619" max="15619" width="11.5546875" style="86" customWidth="1"/>
    <col min="15620" max="15620" width="10.77734375" style="86" customWidth="1"/>
    <col min="15621" max="15621" width="1.77734375" style="86" customWidth="1"/>
    <col min="15622" max="15872" width="9.5546875" style="86"/>
    <col min="15873" max="15873" width="5.5546875" style="86" customWidth="1"/>
    <col min="15874" max="15874" width="54.44140625" style="86" customWidth="1"/>
    <col min="15875" max="15875" width="11.5546875" style="86" customWidth="1"/>
    <col min="15876" max="15876" width="10.77734375" style="86" customWidth="1"/>
    <col min="15877" max="15877" width="1.77734375" style="86" customWidth="1"/>
    <col min="15878" max="16128" width="9.5546875" style="86"/>
    <col min="16129" max="16129" width="5.5546875" style="86" customWidth="1"/>
    <col min="16130" max="16130" width="54.44140625" style="86" customWidth="1"/>
    <col min="16131" max="16131" width="11.5546875" style="86" customWidth="1"/>
    <col min="16132" max="16132" width="10.77734375" style="86" customWidth="1"/>
    <col min="16133" max="16133" width="1.77734375" style="86" customWidth="1"/>
    <col min="16134" max="16384" width="9.5546875" style="86"/>
  </cols>
  <sheetData>
    <row r="1" spans="1:4" ht="36.6" customHeight="1" x14ac:dyDescent="0.3">
      <c r="A1" s="97" t="s">
        <v>80</v>
      </c>
      <c r="B1" s="97"/>
      <c r="C1" s="97"/>
      <c r="D1" s="97"/>
    </row>
    <row r="2" spans="1:4" s="93" customFormat="1" ht="34.200000000000003" customHeight="1" x14ac:dyDescent="0.3">
      <c r="A2" s="98" t="s">
        <v>84</v>
      </c>
      <c r="B2" s="98"/>
      <c r="C2" s="98"/>
      <c r="D2" s="98"/>
    </row>
    <row r="3" spans="1:4" x14ac:dyDescent="0.3">
      <c r="A3" s="99" t="s">
        <v>81</v>
      </c>
      <c r="B3" s="99"/>
      <c r="C3" s="99"/>
      <c r="D3" s="99"/>
    </row>
    <row r="4" spans="1:4" x14ac:dyDescent="0.3">
      <c r="B4" s="87"/>
      <c r="C4" s="88"/>
      <c r="D4" s="89" t="s">
        <v>194</v>
      </c>
    </row>
    <row r="5" spans="1:4" x14ac:dyDescent="0.3">
      <c r="A5" s="86" t="s">
        <v>85</v>
      </c>
    </row>
    <row r="7" spans="1:4" ht="34.799999999999997" x14ac:dyDescent="0.3">
      <c r="A7" s="85" t="s">
        <v>46</v>
      </c>
      <c r="B7" s="85" t="s">
        <v>82</v>
      </c>
      <c r="C7" s="85" t="s">
        <v>22</v>
      </c>
      <c r="D7" s="71" t="s">
        <v>75</v>
      </c>
    </row>
    <row r="8" spans="1:4" ht="22.8" customHeight="1" x14ac:dyDescent="0.3">
      <c r="A8" s="71">
        <v>1</v>
      </c>
      <c r="B8" s="95" t="s">
        <v>6</v>
      </c>
      <c r="C8" s="85" t="s">
        <v>24</v>
      </c>
      <c r="D8" s="96">
        <v>1</v>
      </c>
    </row>
    <row r="9" spans="1:4" ht="22.8" customHeight="1" x14ac:dyDescent="0.3">
      <c r="A9" s="71">
        <v>2</v>
      </c>
      <c r="B9" s="95" t="s">
        <v>9</v>
      </c>
      <c r="C9" s="85" t="s">
        <v>26</v>
      </c>
      <c r="D9" s="96">
        <v>2</v>
      </c>
    </row>
    <row r="10" spans="1:4" ht="22.8" customHeight="1" x14ac:dyDescent="0.3">
      <c r="A10" s="71">
        <v>3</v>
      </c>
      <c r="B10" s="95" t="s">
        <v>14</v>
      </c>
      <c r="C10" s="85" t="s">
        <v>36</v>
      </c>
      <c r="D10" s="96">
        <v>3</v>
      </c>
    </row>
    <row r="11" spans="1:4" ht="22.8" customHeight="1" x14ac:dyDescent="0.3">
      <c r="A11" s="71">
        <v>4</v>
      </c>
      <c r="B11" s="95" t="s">
        <v>11</v>
      </c>
      <c r="C11" s="85" t="s">
        <v>23</v>
      </c>
      <c r="D11" s="96">
        <v>4</v>
      </c>
    </row>
    <row r="12" spans="1:4" ht="34.799999999999997" x14ac:dyDescent="0.3">
      <c r="A12" s="71">
        <v>5</v>
      </c>
      <c r="B12" s="95" t="s">
        <v>13</v>
      </c>
      <c r="C12" s="85" t="s">
        <v>32</v>
      </c>
      <c r="D12" s="96" t="s">
        <v>197</v>
      </c>
    </row>
    <row r="13" spans="1:4" ht="34.799999999999997" x14ac:dyDescent="0.3">
      <c r="A13" s="71">
        <v>6</v>
      </c>
      <c r="B13" s="95" t="s">
        <v>16</v>
      </c>
      <c r="C13" s="85" t="s">
        <v>27</v>
      </c>
      <c r="D13" s="96" t="s">
        <v>197</v>
      </c>
    </row>
    <row r="14" spans="1:4" ht="22.8" customHeight="1" x14ac:dyDescent="0.3">
      <c r="A14" s="71">
        <v>7</v>
      </c>
      <c r="B14" s="95" t="s">
        <v>17</v>
      </c>
      <c r="C14" s="85" t="s">
        <v>37</v>
      </c>
      <c r="D14" s="96" t="s">
        <v>198</v>
      </c>
    </row>
    <row r="15" spans="1:4" ht="22.8" customHeight="1" x14ac:dyDescent="0.3">
      <c r="A15" s="71">
        <v>8</v>
      </c>
      <c r="B15" s="95" t="s">
        <v>7</v>
      </c>
      <c r="C15" s="85" t="s">
        <v>29</v>
      </c>
      <c r="D15" s="96" t="s">
        <v>198</v>
      </c>
    </row>
    <row r="16" spans="1:4" ht="34.799999999999997" x14ac:dyDescent="0.3">
      <c r="A16" s="71">
        <v>9</v>
      </c>
      <c r="B16" s="95" t="s">
        <v>12</v>
      </c>
      <c r="C16" s="85" t="s">
        <v>31</v>
      </c>
      <c r="D16" s="96" t="s">
        <v>199</v>
      </c>
    </row>
    <row r="17" spans="1:4" ht="22.8" customHeight="1" x14ac:dyDescent="0.3">
      <c r="A17" s="71">
        <v>10</v>
      </c>
      <c r="B17" s="95" t="s">
        <v>15</v>
      </c>
      <c r="C17" s="85" t="s">
        <v>28</v>
      </c>
      <c r="D17" s="96" t="s">
        <v>199</v>
      </c>
    </row>
    <row r="18" spans="1:4" ht="34.799999999999997" x14ac:dyDescent="0.3">
      <c r="A18" s="71">
        <v>11</v>
      </c>
      <c r="B18" s="95" t="s">
        <v>10</v>
      </c>
      <c r="C18" s="85" t="s">
        <v>30</v>
      </c>
      <c r="D18" s="96" t="s">
        <v>199</v>
      </c>
    </row>
    <row r="19" spans="1:4" ht="22.8" customHeight="1" x14ac:dyDescent="0.3">
      <c r="A19" s="71">
        <v>12</v>
      </c>
      <c r="B19" s="95" t="s">
        <v>18</v>
      </c>
      <c r="C19" s="85" t="s">
        <v>34</v>
      </c>
      <c r="D19" s="96" t="s">
        <v>199</v>
      </c>
    </row>
    <row r="20" spans="1:4" ht="34.799999999999997" x14ac:dyDescent="0.3">
      <c r="A20" s="71">
        <v>13</v>
      </c>
      <c r="B20" s="95" t="s">
        <v>8</v>
      </c>
      <c r="C20" s="85" t="s">
        <v>25</v>
      </c>
      <c r="D20" s="96" t="s">
        <v>200</v>
      </c>
    </row>
    <row r="21" spans="1:4" ht="22.8" customHeight="1" x14ac:dyDescent="0.3">
      <c r="A21" s="71">
        <v>14</v>
      </c>
      <c r="B21" s="95" t="s">
        <v>57</v>
      </c>
      <c r="C21" s="85" t="s">
        <v>58</v>
      </c>
      <c r="D21" s="96" t="s">
        <v>200</v>
      </c>
    </row>
    <row r="22" spans="1:4" ht="22.8" customHeight="1" x14ac:dyDescent="0.3">
      <c r="A22" s="71">
        <v>15</v>
      </c>
      <c r="B22" s="95" t="s">
        <v>83</v>
      </c>
      <c r="C22" s="85" t="s">
        <v>33</v>
      </c>
      <c r="D22" s="96" t="s">
        <v>200</v>
      </c>
    </row>
    <row r="23" spans="1:4" ht="22.8" customHeight="1" x14ac:dyDescent="0.3">
      <c r="A23" s="71">
        <v>16</v>
      </c>
      <c r="B23" s="95" t="s">
        <v>19</v>
      </c>
      <c r="C23" s="85" t="s">
        <v>35</v>
      </c>
      <c r="D23" s="96" t="s">
        <v>200</v>
      </c>
    </row>
    <row r="24" spans="1:4" x14ac:dyDescent="0.3">
      <c r="B24" s="94"/>
      <c r="C24" s="94"/>
    </row>
    <row r="25" spans="1:4" x14ac:dyDescent="0.3">
      <c r="B25" s="90" t="s">
        <v>192</v>
      </c>
    </row>
    <row r="27" spans="1:4" x14ac:dyDescent="0.3">
      <c r="B27" s="90" t="s">
        <v>193</v>
      </c>
    </row>
  </sheetData>
  <sortState ref="A8:WVM23">
    <sortCondition ref="D8:D23"/>
  </sortState>
  <mergeCells count="3">
    <mergeCell ref="A1:D1"/>
    <mergeCell ref="A2:D2"/>
    <mergeCell ref="A3:D3"/>
  </mergeCells>
  <printOptions horizontalCentered="1"/>
  <pageMargins left="0.82677165354330717" right="0.43307086614173229" top="0.53" bottom="0.52" header="0.31496062992125984" footer="0.2800000000000000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zoomScale="44" zoomScaleNormal="44" workbookViewId="0">
      <selection activeCell="B41" sqref="B41"/>
    </sheetView>
  </sheetViews>
  <sheetFormatPr defaultColWidth="9.109375" defaultRowHeight="17.399999999999999" x14ac:dyDescent="0.3"/>
  <cols>
    <col min="1" max="1" width="5.44140625" style="15" customWidth="1"/>
    <col min="2" max="2" width="31.44140625" style="16" customWidth="1"/>
    <col min="3" max="3" width="8.44140625" style="17" customWidth="1"/>
    <col min="4" max="4" width="31.33203125" style="16" customWidth="1"/>
    <col min="5" max="5" width="8.44140625" style="18" customWidth="1"/>
    <col min="6" max="6" width="31.33203125" style="16" customWidth="1"/>
    <col min="7" max="7" width="8.44140625" style="19" customWidth="1"/>
    <col min="8" max="8" width="19" style="16" customWidth="1"/>
    <col min="9" max="9" width="8.44140625" style="19" customWidth="1"/>
    <col min="10" max="10" width="8.44140625" style="16" customWidth="1"/>
    <col min="11" max="11" width="18.88671875" style="19" customWidth="1"/>
    <col min="12" max="12" width="8.44140625" style="16" customWidth="1"/>
    <col min="13" max="13" width="21.6640625" style="19" customWidth="1"/>
    <col min="14" max="14" width="8.44140625" style="19" customWidth="1"/>
    <col min="15" max="15" width="29.109375" style="19" customWidth="1"/>
    <col min="16" max="16" width="8.44140625" style="19" customWidth="1"/>
    <col min="17" max="17" width="32.88671875" style="19" customWidth="1"/>
    <col min="18" max="18" width="8.44140625" style="19" customWidth="1"/>
    <col min="19" max="19" width="31" style="19" customWidth="1"/>
    <col min="20" max="16384" width="9.109375" style="19"/>
  </cols>
  <sheetData>
    <row r="1" spans="1:19" s="6" customFormat="1" ht="24.6" x14ac:dyDescent="0.35">
      <c r="A1" s="100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9" s="6" customFormat="1" ht="4.95" customHeight="1" x14ac:dyDescent="0.35">
      <c r="B2" s="7"/>
      <c r="C2" s="8"/>
      <c r="D2" s="9"/>
      <c r="E2" s="10"/>
      <c r="H2" s="11"/>
      <c r="I2" s="12"/>
      <c r="J2" s="12"/>
      <c r="K2" s="12"/>
      <c r="L2" s="12"/>
      <c r="M2" s="12"/>
      <c r="Q2" s="13"/>
    </row>
    <row r="3" spans="1:19" s="6" customFormat="1" ht="35.4" x14ac:dyDescent="0.35">
      <c r="B3" s="7" t="s">
        <v>0</v>
      </c>
      <c r="C3" s="8"/>
      <c r="D3" s="7"/>
      <c r="E3" s="7"/>
      <c r="F3" s="11"/>
      <c r="G3" s="7"/>
      <c r="H3" s="11"/>
      <c r="J3" s="14" t="s">
        <v>77</v>
      </c>
      <c r="L3" s="12"/>
      <c r="M3" s="12"/>
      <c r="O3" s="7"/>
      <c r="P3" s="13"/>
      <c r="Q3" s="13"/>
      <c r="R3" s="13"/>
      <c r="S3" s="68" t="s">
        <v>195</v>
      </c>
    </row>
    <row r="4" spans="1:19" ht="20.399999999999999" customHeight="1" x14ac:dyDescent="0.3">
      <c r="D4" s="16" t="s">
        <v>1</v>
      </c>
      <c r="F4" s="19"/>
      <c r="G4" s="16"/>
      <c r="H4" s="20"/>
      <c r="J4" s="19"/>
      <c r="K4" s="21"/>
      <c r="L4" s="22"/>
      <c r="P4" s="23"/>
      <c r="R4" s="23"/>
    </row>
    <row r="5" spans="1:19" ht="35.4" customHeight="1" thickBot="1" x14ac:dyDescent="0.55000000000000004">
      <c r="A5" s="15">
        <f>IF($S$38=TRUE,1,"")</f>
        <v>1</v>
      </c>
      <c r="B5" s="80" t="s">
        <v>78</v>
      </c>
      <c r="C5" s="132">
        <v>4</v>
      </c>
      <c r="D5" s="24"/>
      <c r="H5" s="104"/>
      <c r="I5" s="104"/>
      <c r="J5" s="104"/>
      <c r="K5" s="104"/>
      <c r="L5" s="26"/>
      <c r="M5" s="23"/>
      <c r="S5" s="16" t="s">
        <v>1</v>
      </c>
    </row>
    <row r="6" spans="1:19" ht="35.4" customHeight="1" thickBot="1" x14ac:dyDescent="0.35">
      <c r="B6" s="27">
        <f>IF($S$37=TRUE,B2+1,"")</f>
        <v>1</v>
      </c>
      <c r="C6" s="28"/>
      <c r="D6" s="109" t="s">
        <v>78</v>
      </c>
      <c r="E6" s="139">
        <v>4</v>
      </c>
      <c r="F6" s="20">
        <v>0.25</v>
      </c>
      <c r="G6" s="29"/>
      <c r="H6" s="25"/>
      <c r="I6" s="30"/>
      <c r="J6" s="25"/>
      <c r="K6" s="29"/>
      <c r="L6" s="24"/>
      <c r="M6" s="20">
        <v>0.25</v>
      </c>
      <c r="N6" s="23"/>
      <c r="O6" s="23"/>
      <c r="P6" s="23"/>
      <c r="Q6" s="16" t="s">
        <v>2</v>
      </c>
    </row>
    <row r="7" spans="1:19" ht="35.4" customHeight="1" thickBot="1" x14ac:dyDescent="0.55000000000000004">
      <c r="A7" s="31">
        <f>IF($S$38=TRUE,16,"")</f>
        <v>16</v>
      </c>
      <c r="B7" s="81" t="s">
        <v>29</v>
      </c>
      <c r="C7" s="132">
        <v>2</v>
      </c>
      <c r="D7" s="32" t="str">
        <f>IF($S$38=TRUE,"W1","")</f>
        <v>W1</v>
      </c>
      <c r="E7" s="33"/>
      <c r="H7" s="24"/>
      <c r="I7" s="30"/>
      <c r="J7" s="25"/>
      <c r="K7" s="29"/>
      <c r="L7" s="24"/>
      <c r="N7" s="23"/>
      <c r="O7" s="23"/>
      <c r="P7" s="23"/>
      <c r="R7" s="139">
        <v>4</v>
      </c>
      <c r="S7" s="108" t="s">
        <v>29</v>
      </c>
    </row>
    <row r="8" spans="1:19" ht="35.4" customHeight="1" thickBot="1" x14ac:dyDescent="0.35">
      <c r="A8" s="31"/>
      <c r="B8" s="25"/>
      <c r="C8" s="34"/>
      <c r="D8" s="27">
        <f>IF($S$37=TRUE,$B$34+1,"")</f>
        <v>9</v>
      </c>
      <c r="E8" s="35"/>
      <c r="F8" s="108" t="s">
        <v>78</v>
      </c>
      <c r="G8" s="137">
        <v>2</v>
      </c>
      <c r="H8" s="36"/>
      <c r="I8" s="30"/>
      <c r="J8" s="25"/>
      <c r="K8" s="29"/>
      <c r="L8" s="137">
        <v>5</v>
      </c>
      <c r="M8" s="113" t="s">
        <v>23</v>
      </c>
      <c r="N8" s="23"/>
      <c r="O8" s="37" t="s">
        <v>3</v>
      </c>
      <c r="P8" s="139">
        <v>4</v>
      </c>
      <c r="Q8" s="114" t="s">
        <v>29</v>
      </c>
      <c r="S8" s="32" t="str">
        <f>IF($S$38=TRUE,"L1","")</f>
        <v>L1</v>
      </c>
    </row>
    <row r="9" spans="1:19" ht="35.4" customHeight="1" thickBot="1" x14ac:dyDescent="0.55000000000000004">
      <c r="A9" s="31">
        <f>IF($S$38=TRUE,8,"")</f>
        <v>8</v>
      </c>
      <c r="B9" s="82" t="s">
        <v>34</v>
      </c>
      <c r="C9" s="133">
        <v>3</v>
      </c>
      <c r="D9" s="36"/>
      <c r="E9" s="35"/>
      <c r="F9" s="32" t="str">
        <f>IF($S$38=TRUE,"W9","")</f>
        <v>W9</v>
      </c>
      <c r="G9" s="38"/>
      <c r="H9" s="25"/>
      <c r="I9" s="102">
        <v>0.5</v>
      </c>
      <c r="J9" s="102"/>
      <c r="K9" s="39"/>
      <c r="L9" s="24"/>
      <c r="M9" s="32" t="str">
        <f>IF($S$38=TRUE,"L22","")</f>
        <v>L22</v>
      </c>
      <c r="N9" s="23"/>
      <c r="O9" s="40"/>
      <c r="P9" s="23"/>
      <c r="Q9" s="41" t="str">
        <f>IF($S$38=TRUE,"W13","")</f>
        <v>W13</v>
      </c>
      <c r="R9" s="23"/>
      <c r="S9" s="42">
        <f>IF($S$37=TRUE,D32+1,"")</f>
        <v>13</v>
      </c>
    </row>
    <row r="10" spans="1:19" ht="35.4" customHeight="1" thickBot="1" x14ac:dyDescent="0.55000000000000004">
      <c r="B10" s="27">
        <f>IF($S$37=TRUE,B6+1,"")</f>
        <v>2</v>
      </c>
      <c r="C10" s="43"/>
      <c r="D10" s="110" t="s">
        <v>34</v>
      </c>
      <c r="E10" s="132">
        <v>2</v>
      </c>
      <c r="F10" s="25"/>
      <c r="G10" s="39"/>
      <c r="H10" s="25"/>
      <c r="K10" s="39"/>
      <c r="L10" s="24"/>
      <c r="M10" s="44"/>
      <c r="N10" s="139">
        <v>2</v>
      </c>
      <c r="O10" s="145" t="s">
        <v>29</v>
      </c>
      <c r="P10" s="23"/>
      <c r="Q10" s="45">
        <f>IF($S$37=TRUE,S32+1,"")</f>
        <v>17</v>
      </c>
      <c r="R10" s="141">
        <v>2</v>
      </c>
      <c r="S10" s="146" t="s">
        <v>58</v>
      </c>
    </row>
    <row r="11" spans="1:19" ht="35.4" customHeight="1" thickBot="1" x14ac:dyDescent="0.55000000000000004">
      <c r="A11" s="31">
        <f>IF($S$38=TRUE,9,"")</f>
        <v>9</v>
      </c>
      <c r="B11" s="82" t="s">
        <v>58</v>
      </c>
      <c r="C11" s="134">
        <v>3</v>
      </c>
      <c r="D11" s="32" t="str">
        <f>IF($S$38=TRUE,"W2","")</f>
        <v>W2</v>
      </c>
      <c r="E11" s="46"/>
      <c r="G11" s="39"/>
      <c r="H11" s="25"/>
      <c r="I11" s="103">
        <f>IF($S$37=TRUE,M27+1,"")</f>
        <v>27</v>
      </c>
      <c r="J11" s="103"/>
      <c r="K11" s="40"/>
      <c r="L11" s="24"/>
      <c r="M11" s="45">
        <f>IF($S$37=TRUE,O29+1,"")</f>
        <v>25</v>
      </c>
      <c r="N11" s="23"/>
      <c r="O11" s="41" t="str">
        <f>IF($S$38=TRUE,"W17","")</f>
        <v>W17</v>
      </c>
      <c r="P11" s="23"/>
      <c r="Q11" s="23"/>
      <c r="R11" s="23"/>
      <c r="S11" s="32" t="str">
        <f>IF($S$38=TRUE,"L2","")</f>
        <v>L2</v>
      </c>
    </row>
    <row r="12" spans="1:19" ht="35.4" customHeight="1" thickBot="1" x14ac:dyDescent="0.35">
      <c r="A12" s="31"/>
      <c r="B12" s="24"/>
      <c r="C12" s="34"/>
      <c r="D12" s="24"/>
      <c r="E12" s="46"/>
      <c r="F12" s="27">
        <f>IF($S$37=TRUE,Q33+1,"")</f>
        <v>21</v>
      </c>
      <c r="G12" s="39"/>
      <c r="H12" s="108" t="s">
        <v>26</v>
      </c>
      <c r="I12" s="137">
        <v>4</v>
      </c>
      <c r="J12" s="138">
        <v>2</v>
      </c>
      <c r="K12" s="112" t="s">
        <v>23</v>
      </c>
      <c r="L12" s="24"/>
      <c r="M12" s="47"/>
      <c r="N12" s="23"/>
      <c r="O12" s="40"/>
      <c r="P12" s="140">
        <v>2</v>
      </c>
      <c r="Q12" s="147" t="s">
        <v>30</v>
      </c>
      <c r="R12" s="23"/>
      <c r="S12" s="23"/>
    </row>
    <row r="13" spans="1:19" ht="35.4" customHeight="1" thickBot="1" x14ac:dyDescent="0.55000000000000004">
      <c r="A13" s="31">
        <f>IF($S$38=TRUE,5,"")</f>
        <v>5</v>
      </c>
      <c r="B13" s="80" t="s">
        <v>31</v>
      </c>
      <c r="C13" s="135">
        <v>5</v>
      </c>
      <c r="D13" s="24"/>
      <c r="E13" s="46"/>
      <c r="G13" s="39"/>
      <c r="H13" s="32" t="str">
        <f>IF($S$38=TRUE,"W21","")</f>
        <v>W21</v>
      </c>
      <c r="I13" s="23"/>
      <c r="J13" s="26"/>
      <c r="K13" s="41" t="str">
        <f>IF($S$38=TRUE,"W25","")</f>
        <v>W25</v>
      </c>
      <c r="L13" s="24"/>
      <c r="M13" s="47"/>
      <c r="N13" s="23"/>
      <c r="O13" s="42">
        <f>IF($S$37=TRUE,F28+1,"")</f>
        <v>23</v>
      </c>
      <c r="P13" s="23"/>
      <c r="Q13" s="32" t="str">
        <f>IF($S$38=TRUE,"L12","")</f>
        <v>L12</v>
      </c>
    </row>
    <row r="14" spans="1:19" ht="35.4" customHeight="1" thickBot="1" x14ac:dyDescent="0.35">
      <c r="B14" s="27">
        <f>IF($S$37=TRUE,B10+1,"")</f>
        <v>3</v>
      </c>
      <c r="C14" s="43"/>
      <c r="D14" s="108" t="s">
        <v>31</v>
      </c>
      <c r="E14" s="138">
        <v>2</v>
      </c>
      <c r="F14" s="48"/>
      <c r="G14" s="40"/>
      <c r="I14" s="23"/>
      <c r="J14" s="24"/>
      <c r="K14" s="40"/>
      <c r="L14" s="138">
        <v>1</v>
      </c>
      <c r="M14" s="145" t="s">
        <v>32</v>
      </c>
      <c r="N14" s="23"/>
      <c r="O14" s="23"/>
      <c r="P14" s="23"/>
      <c r="Q14" s="23"/>
      <c r="R14" s="139">
        <v>2</v>
      </c>
      <c r="S14" s="146" t="s">
        <v>25</v>
      </c>
    </row>
    <row r="15" spans="1:19" ht="35.4" customHeight="1" thickBot="1" x14ac:dyDescent="0.55000000000000004">
      <c r="A15" s="31">
        <f>IF($S$38=TRUE,12,"")</f>
        <v>12</v>
      </c>
      <c r="B15" s="83" t="s">
        <v>25</v>
      </c>
      <c r="C15" s="134">
        <v>1</v>
      </c>
      <c r="D15" s="32" t="str">
        <f>IF($S$38=TRUE,"W3","")</f>
        <v>W3</v>
      </c>
      <c r="E15" s="49"/>
      <c r="F15" s="25"/>
      <c r="G15" s="39"/>
      <c r="H15" s="25"/>
      <c r="I15" s="50"/>
      <c r="J15" s="25"/>
      <c r="K15" s="23"/>
      <c r="L15" s="24"/>
      <c r="M15" s="41" t="str">
        <f>IF($S$38=TRUE,"W23","")</f>
        <v>W23</v>
      </c>
      <c r="N15" s="23"/>
      <c r="O15" s="23"/>
      <c r="P15" s="139">
        <v>2</v>
      </c>
      <c r="Q15" s="144" t="s">
        <v>28</v>
      </c>
      <c r="S15" s="32" t="str">
        <f>IF($S$38=TRUE,"L3","")</f>
        <v>L3</v>
      </c>
    </row>
    <row r="16" spans="1:19" ht="35.4" customHeight="1" thickBot="1" x14ac:dyDescent="0.35">
      <c r="A16" s="31"/>
      <c r="B16" s="25"/>
      <c r="C16" s="34"/>
      <c r="D16" s="27">
        <f>IF($S$37=TRUE,D8+1,"")</f>
        <v>10</v>
      </c>
      <c r="E16" s="33"/>
      <c r="F16" s="108" t="s">
        <v>26</v>
      </c>
      <c r="G16" s="136">
        <v>4</v>
      </c>
      <c r="H16" s="25"/>
      <c r="I16" s="50"/>
      <c r="J16" s="25"/>
      <c r="K16" s="23"/>
      <c r="L16" s="24"/>
      <c r="M16" s="47"/>
      <c r="N16" s="23"/>
      <c r="O16" s="40"/>
      <c r="P16" s="23"/>
      <c r="Q16" s="41" t="str">
        <f>IF($S$38=TRUE,"W14","")</f>
        <v>W14</v>
      </c>
      <c r="R16" s="23"/>
      <c r="S16" s="42">
        <f>IF($S$37=TRUE,S9+1,"")</f>
        <v>14</v>
      </c>
    </row>
    <row r="17" spans="1:19" ht="35.4" customHeight="1" thickBot="1" x14ac:dyDescent="0.55000000000000004">
      <c r="A17" s="31">
        <f>IF($S$38=TRUE,4,"")</f>
        <v>4</v>
      </c>
      <c r="B17" s="82" t="s">
        <v>26</v>
      </c>
      <c r="C17" s="133">
        <v>4</v>
      </c>
      <c r="D17" s="36"/>
      <c r="E17" s="35"/>
      <c r="F17" s="32" t="str">
        <f>IF($S$38=TRUE,"W10","")</f>
        <v>W10</v>
      </c>
      <c r="G17" s="29"/>
      <c r="H17" s="123"/>
      <c r="I17" s="124" t="s">
        <v>41</v>
      </c>
      <c r="J17" s="115" t="s">
        <v>40</v>
      </c>
      <c r="K17" s="116"/>
      <c r="M17" s="40"/>
      <c r="N17" s="141">
        <v>4</v>
      </c>
      <c r="O17" s="112" t="s">
        <v>32</v>
      </c>
      <c r="P17" s="23"/>
      <c r="Q17" s="45">
        <f>IF($S$37=TRUE,Q10+1,"")</f>
        <v>18</v>
      </c>
      <c r="R17" s="141">
        <v>4</v>
      </c>
      <c r="S17" s="113" t="s">
        <v>28</v>
      </c>
    </row>
    <row r="18" spans="1:19" ht="35.4" customHeight="1" thickBot="1" x14ac:dyDescent="0.45">
      <c r="B18" s="27">
        <f>IF($S$37=TRUE,B14+1,"")</f>
        <v>4</v>
      </c>
      <c r="C18" s="43"/>
      <c r="D18" s="108" t="s">
        <v>26</v>
      </c>
      <c r="E18" s="136">
        <v>4</v>
      </c>
      <c r="F18" s="25"/>
      <c r="G18" s="155" t="s">
        <v>203</v>
      </c>
      <c r="H18" s="125" t="s">
        <v>26</v>
      </c>
      <c r="I18" s="137">
        <v>1</v>
      </c>
      <c r="J18" s="130">
        <v>3</v>
      </c>
      <c r="K18" s="117" t="s">
        <v>23</v>
      </c>
      <c r="L18" s="156" t="s">
        <v>205</v>
      </c>
      <c r="M18" s="44"/>
      <c r="N18" s="23"/>
      <c r="O18" s="41" t="str">
        <f>IF($S$38=TRUE,"W18","")</f>
        <v>W18</v>
      </c>
      <c r="P18" s="23"/>
      <c r="Q18" s="23"/>
      <c r="R18" s="23"/>
      <c r="S18" s="32" t="str">
        <f>IF($S$38=TRUE,"L4","")</f>
        <v>L4</v>
      </c>
    </row>
    <row r="19" spans="1:19" ht="35.4" customHeight="1" thickBot="1" x14ac:dyDescent="0.55000000000000004">
      <c r="A19" s="31">
        <f>IF($S$38=TRUE,13,"")</f>
        <v>13</v>
      </c>
      <c r="B19" s="84" t="s">
        <v>28</v>
      </c>
      <c r="C19" s="134">
        <v>2</v>
      </c>
      <c r="D19" s="32" t="str">
        <f>IF($S$38=TRUE,"W4","")</f>
        <v>W4</v>
      </c>
      <c r="E19" s="51"/>
      <c r="F19" s="24"/>
      <c r="G19" s="29"/>
      <c r="H19" s="126" t="str">
        <f>IF($S$38=TRUE,"W27","")</f>
        <v>W27</v>
      </c>
      <c r="I19" s="127"/>
      <c r="J19" s="118"/>
      <c r="K19" s="119" t="str">
        <f>IF($S$38=TRUE,"L27","")</f>
        <v>L27</v>
      </c>
      <c r="N19" s="23"/>
      <c r="O19" s="40"/>
      <c r="P19" s="138">
        <v>4</v>
      </c>
      <c r="Q19" s="113" t="s">
        <v>32</v>
      </c>
      <c r="R19" s="23"/>
      <c r="S19" s="23"/>
    </row>
    <row r="20" spans="1:19" ht="35.4" customHeight="1" x14ac:dyDescent="0.3">
      <c r="A20" s="31"/>
      <c r="B20" s="24"/>
      <c r="C20" s="34"/>
      <c r="D20" s="24"/>
      <c r="E20" s="46"/>
      <c r="F20" s="24"/>
      <c r="G20" s="29"/>
      <c r="H20" s="128">
        <f>IF($S$37=TRUE,K20+1,"")</f>
        <v>30</v>
      </c>
      <c r="I20" s="129"/>
      <c r="J20" s="118"/>
      <c r="K20" s="120">
        <f>IF($S$37=TRUE,I26+1,"")</f>
        <v>29</v>
      </c>
      <c r="Q20" s="32" t="str">
        <f>IF($S$38=TRUE,"L11","")</f>
        <v>L11</v>
      </c>
    </row>
    <row r="21" spans="1:19" ht="35.4" customHeight="1" thickBot="1" x14ac:dyDescent="0.55000000000000004">
      <c r="A21" s="15">
        <f>IF($S$38=TRUE,3,"")</f>
        <v>3</v>
      </c>
      <c r="B21" s="80" t="s">
        <v>33</v>
      </c>
      <c r="C21" s="135">
        <v>3</v>
      </c>
      <c r="F21" s="24"/>
      <c r="G21" s="29"/>
      <c r="H21" s="128"/>
      <c r="I21" s="129"/>
      <c r="J21" s="121"/>
      <c r="K21" s="122"/>
    </row>
    <row r="22" spans="1:19" ht="35.4" customHeight="1" thickBot="1" x14ac:dyDescent="0.45">
      <c r="A22" s="31"/>
      <c r="B22" s="27">
        <f>IF($S$37=TRUE,B18+1,"")</f>
        <v>5</v>
      </c>
      <c r="C22" s="43"/>
      <c r="D22" s="108" t="s">
        <v>23</v>
      </c>
      <c r="E22" s="137">
        <v>4</v>
      </c>
      <c r="F22" s="52"/>
      <c r="G22" s="155" t="s">
        <v>202</v>
      </c>
      <c r="H22" s="125" t="s">
        <v>24</v>
      </c>
      <c r="I22" s="138">
        <v>5</v>
      </c>
      <c r="J22" s="131">
        <v>3</v>
      </c>
      <c r="K22" s="117" t="s">
        <v>78</v>
      </c>
      <c r="L22" s="156" t="s">
        <v>204</v>
      </c>
      <c r="N22" s="23"/>
      <c r="O22" s="23"/>
      <c r="P22" s="23"/>
      <c r="Q22" s="23"/>
    </row>
    <row r="23" spans="1:19" ht="35.4" customHeight="1" thickBot="1" x14ac:dyDescent="0.55000000000000004">
      <c r="A23" s="31">
        <f>IF($S$38=TRUE,14,"")</f>
        <v>14</v>
      </c>
      <c r="B23" s="83" t="s">
        <v>23</v>
      </c>
      <c r="C23" s="134">
        <v>3</v>
      </c>
      <c r="D23" s="32" t="str">
        <f>IF($S$38=TRUE,"W5","")</f>
        <v>W5</v>
      </c>
      <c r="E23" s="53"/>
      <c r="F23" s="19"/>
      <c r="H23" s="126" t="str">
        <f>IF($S$38=TRUE,"W28","")</f>
        <v>W28</v>
      </c>
      <c r="I23" s="129"/>
      <c r="J23" s="118"/>
      <c r="K23" s="119" t="str">
        <f>IF($S$38=TRUE,"L28","")</f>
        <v>L28</v>
      </c>
      <c r="L23" s="26"/>
      <c r="M23" s="44"/>
      <c r="N23" s="23"/>
      <c r="O23" s="23"/>
      <c r="P23" s="23"/>
      <c r="Q23" s="23"/>
      <c r="R23" s="139">
        <v>1</v>
      </c>
      <c r="S23" s="146" t="s">
        <v>33</v>
      </c>
    </row>
    <row r="24" spans="1:19" ht="35.4" customHeight="1" thickBot="1" x14ac:dyDescent="0.35">
      <c r="A24" s="31"/>
      <c r="B24" s="25"/>
      <c r="C24" s="34"/>
      <c r="D24" s="27">
        <f>IF($S$37=TRUE,D16+1,"")</f>
        <v>11</v>
      </c>
      <c r="E24" s="35"/>
      <c r="F24" s="111" t="s">
        <v>23</v>
      </c>
      <c r="G24" s="137">
        <v>1</v>
      </c>
      <c r="H24" s="36"/>
      <c r="I24" s="50"/>
      <c r="J24" s="27"/>
      <c r="K24" s="50"/>
      <c r="L24" s="137">
        <v>5</v>
      </c>
      <c r="M24" s="113" t="s">
        <v>78</v>
      </c>
      <c r="N24" s="23"/>
      <c r="O24" s="23"/>
      <c r="P24" s="139">
        <v>5</v>
      </c>
      <c r="Q24" s="114" t="s">
        <v>27</v>
      </c>
      <c r="S24" s="32" t="str">
        <f>IF($S$38=TRUE,"L5","")</f>
        <v>L5</v>
      </c>
    </row>
    <row r="25" spans="1:19" ht="35.4" customHeight="1" thickBot="1" x14ac:dyDescent="0.55000000000000004">
      <c r="A25" s="31">
        <f>IF($S$38=TRUE,6,"")</f>
        <v>6</v>
      </c>
      <c r="B25" s="84" t="s">
        <v>27</v>
      </c>
      <c r="C25" s="133">
        <v>2</v>
      </c>
      <c r="D25" s="36"/>
      <c r="E25" s="35"/>
      <c r="F25" s="32" t="str">
        <f>IF($S$38=TRUE,"W11","")</f>
        <v>W11</v>
      </c>
      <c r="G25" s="38"/>
      <c r="H25" s="25"/>
      <c r="I25" s="102">
        <v>0.5</v>
      </c>
      <c r="J25" s="102"/>
      <c r="K25" s="39"/>
      <c r="L25" s="24"/>
      <c r="M25" s="32" t="str">
        <f>IF($S$38=TRUE,"L21","")</f>
        <v>L21</v>
      </c>
      <c r="N25" s="23"/>
      <c r="O25" s="40"/>
      <c r="P25" s="23"/>
      <c r="Q25" s="41" t="str">
        <f>IF($S$38=TRUE,"W15","")</f>
        <v>W15</v>
      </c>
      <c r="R25" s="23"/>
      <c r="S25" s="42">
        <f>IF($S$37=TRUE,S16+1,"")</f>
        <v>15</v>
      </c>
    </row>
    <row r="26" spans="1:19" ht="35.4" customHeight="1" thickBot="1" x14ac:dyDescent="0.35">
      <c r="B26" s="27">
        <f>IF($S$37=TRUE,B22+1,"")</f>
        <v>6</v>
      </c>
      <c r="C26" s="43"/>
      <c r="D26" s="108" t="s">
        <v>32</v>
      </c>
      <c r="E26" s="136">
        <v>2</v>
      </c>
      <c r="G26" s="40"/>
      <c r="I26" s="103">
        <f>IF($S$37=TRUE,I11+1,"")</f>
        <v>28</v>
      </c>
      <c r="J26" s="103"/>
      <c r="K26" s="38"/>
      <c r="L26" s="24"/>
      <c r="M26" s="54"/>
      <c r="N26" s="142">
        <v>4</v>
      </c>
      <c r="O26" s="112" t="s">
        <v>27</v>
      </c>
      <c r="P26" s="23"/>
      <c r="Q26" s="45">
        <f>IF($S$37=TRUE,Q17+1,"")</f>
        <v>19</v>
      </c>
      <c r="R26" s="141">
        <v>5</v>
      </c>
      <c r="S26" s="113" t="s">
        <v>27</v>
      </c>
    </row>
    <row r="27" spans="1:19" ht="35.4" customHeight="1" thickBot="1" x14ac:dyDescent="0.55000000000000004">
      <c r="A27" s="31">
        <f>IF($S$38=TRUE,11,"")</f>
        <v>11</v>
      </c>
      <c r="B27" s="82" t="s">
        <v>32</v>
      </c>
      <c r="C27" s="134">
        <v>4</v>
      </c>
      <c r="D27" s="32" t="str">
        <f>IF($S$38=TRUE,"W6","")</f>
        <v>W6</v>
      </c>
      <c r="E27" s="51"/>
      <c r="F27" s="24"/>
      <c r="G27" s="40"/>
      <c r="H27" s="108" t="s">
        <v>24</v>
      </c>
      <c r="I27" s="138">
        <v>5</v>
      </c>
      <c r="J27" s="138">
        <v>1</v>
      </c>
      <c r="K27" s="112" t="s">
        <v>78</v>
      </c>
      <c r="L27" s="24"/>
      <c r="M27" s="45">
        <f>IF($S$37=TRUE,M11+1,"")</f>
        <v>26</v>
      </c>
      <c r="N27" s="23"/>
      <c r="O27" s="41" t="str">
        <f>IF($S$38=TRUE,"W19","")</f>
        <v>W19</v>
      </c>
      <c r="P27" s="23"/>
      <c r="Q27" s="23"/>
      <c r="R27" s="23"/>
      <c r="S27" s="32" t="str">
        <f>IF($S$38=TRUE,"L6","")</f>
        <v>L6</v>
      </c>
    </row>
    <row r="28" spans="1:19" ht="35.4" customHeight="1" thickBot="1" x14ac:dyDescent="0.35">
      <c r="A28" s="31"/>
      <c r="B28" s="25"/>
      <c r="C28" s="34"/>
      <c r="D28" s="24"/>
      <c r="E28" s="46"/>
      <c r="F28" s="27">
        <f>IF($S$37=TRUE,F12+1,"")</f>
        <v>22</v>
      </c>
      <c r="G28" s="39"/>
      <c r="H28" s="32" t="str">
        <f>IF($S$38=TRUE,"W22","")</f>
        <v>W22</v>
      </c>
      <c r="J28" s="26"/>
      <c r="K28" s="41" t="str">
        <f>IF($S$38=TRUE,"W26","")</f>
        <v>W26</v>
      </c>
      <c r="L28" s="24"/>
      <c r="M28" s="47"/>
      <c r="N28" s="23"/>
      <c r="O28" s="40"/>
      <c r="P28" s="138">
        <v>1</v>
      </c>
      <c r="Q28" s="146" t="s">
        <v>31</v>
      </c>
      <c r="R28" s="23"/>
      <c r="S28" s="23"/>
    </row>
    <row r="29" spans="1:19" ht="35.4" customHeight="1" thickBot="1" x14ac:dyDescent="0.55000000000000004">
      <c r="A29" s="31">
        <f>IF($S$38=TRUE,7,"")</f>
        <v>7</v>
      </c>
      <c r="B29" s="83" t="s">
        <v>24</v>
      </c>
      <c r="C29" s="135">
        <v>5</v>
      </c>
      <c r="D29" s="24"/>
      <c r="E29" s="46"/>
      <c r="F29" s="24"/>
      <c r="G29" s="39"/>
      <c r="H29" s="25"/>
      <c r="I29" s="30"/>
      <c r="J29" s="26"/>
      <c r="K29" s="39"/>
      <c r="L29" s="140">
        <v>1</v>
      </c>
      <c r="M29" s="144" t="s">
        <v>27</v>
      </c>
      <c r="N29" s="23"/>
      <c r="O29" s="42">
        <f>IF($S$37=TRUE,O13+1,"")</f>
        <v>24</v>
      </c>
      <c r="P29" s="23"/>
      <c r="Q29" s="32" t="str">
        <f>IF($S$38=TRUE,"L10","")</f>
        <v>L10</v>
      </c>
    </row>
    <row r="30" spans="1:19" ht="35.4" customHeight="1" thickBot="1" x14ac:dyDescent="0.35">
      <c r="B30" s="27">
        <f>IF($S$37=TRUE,B26+1,"")</f>
        <v>7</v>
      </c>
      <c r="C30" s="43"/>
      <c r="D30" s="108" t="s">
        <v>24</v>
      </c>
      <c r="E30" s="137">
        <v>6</v>
      </c>
      <c r="F30" s="36"/>
      <c r="G30" s="39"/>
      <c r="H30" s="25"/>
      <c r="I30" s="55"/>
      <c r="J30" s="24"/>
      <c r="K30" s="56"/>
      <c r="L30" s="24"/>
      <c r="M30" s="41" t="str">
        <f>IF($S$38=TRUE,"W24","")</f>
        <v>W24</v>
      </c>
      <c r="N30" s="23"/>
      <c r="O30" s="23"/>
      <c r="P30" s="23"/>
      <c r="Q30" s="23"/>
      <c r="R30" s="139">
        <v>4</v>
      </c>
      <c r="S30" s="113" t="s">
        <v>37</v>
      </c>
    </row>
    <row r="31" spans="1:19" ht="35.4" customHeight="1" thickBot="1" x14ac:dyDescent="0.55000000000000004">
      <c r="A31" s="31">
        <f>IF($S$38=TRUE,10,"")</f>
        <v>10</v>
      </c>
      <c r="B31" s="80" t="s">
        <v>37</v>
      </c>
      <c r="C31" s="134">
        <v>1</v>
      </c>
      <c r="D31" s="32" t="str">
        <f>IF($S$38=TRUE,"W7","")</f>
        <v>W7</v>
      </c>
      <c r="E31" s="35"/>
      <c r="F31" s="25"/>
      <c r="G31" s="39"/>
      <c r="H31" s="25"/>
      <c r="I31" s="30"/>
      <c r="J31" s="26"/>
      <c r="K31" s="23"/>
      <c r="L31" s="26"/>
      <c r="M31" s="47"/>
      <c r="N31" s="23"/>
      <c r="O31" s="23"/>
      <c r="P31" s="137">
        <v>4</v>
      </c>
      <c r="Q31" s="112" t="s">
        <v>37</v>
      </c>
      <c r="R31" s="23"/>
      <c r="S31" s="32" t="str">
        <f>IF($S$38=TRUE,"L7","")</f>
        <v>L7</v>
      </c>
    </row>
    <row r="32" spans="1:19" ht="35.4" customHeight="1" thickBot="1" x14ac:dyDescent="0.35">
      <c r="A32" s="31"/>
      <c r="B32" s="25"/>
      <c r="C32" s="34"/>
      <c r="D32" s="27">
        <f>IF($S$37=TRUE,D24+1,"")</f>
        <v>12</v>
      </c>
      <c r="F32" s="111" t="s">
        <v>24</v>
      </c>
      <c r="G32" s="136">
        <v>5</v>
      </c>
      <c r="H32" s="25"/>
      <c r="K32" s="23"/>
      <c r="L32" s="26"/>
      <c r="M32" s="47"/>
      <c r="N32" s="23"/>
      <c r="O32" s="40"/>
      <c r="P32" s="23"/>
      <c r="Q32" s="41" t="str">
        <f>IF($S$38=TRUE,"W16","")</f>
        <v>W16</v>
      </c>
      <c r="S32" s="42">
        <f>IF($S$37=TRUE,S25+1,"")</f>
        <v>16</v>
      </c>
    </row>
    <row r="33" spans="1:19" ht="35.4" customHeight="1" thickBot="1" x14ac:dyDescent="0.55000000000000004">
      <c r="A33" s="31">
        <f>IF($S$38=TRUE,2,"")</f>
        <v>2</v>
      </c>
      <c r="B33" s="84" t="s">
        <v>35</v>
      </c>
      <c r="C33" s="133">
        <v>1</v>
      </c>
      <c r="D33" s="36"/>
      <c r="E33" s="35"/>
      <c r="F33" s="32" t="str">
        <f>IF($S$38=TRUE,"W12","")</f>
        <v>W12</v>
      </c>
      <c r="G33" s="29"/>
      <c r="H33" s="25"/>
      <c r="L33" s="26"/>
      <c r="M33" s="47"/>
      <c r="N33" s="143">
        <v>2</v>
      </c>
      <c r="O33" s="145" t="s">
        <v>37</v>
      </c>
      <c r="P33" s="23"/>
      <c r="Q33" s="45">
        <f>IF($S$37=TRUE,Q26+1,"")</f>
        <v>20</v>
      </c>
      <c r="R33" s="141">
        <v>2</v>
      </c>
      <c r="S33" s="146" t="s">
        <v>35</v>
      </c>
    </row>
    <row r="34" spans="1:19" ht="35.4" customHeight="1" thickBot="1" x14ac:dyDescent="0.35">
      <c r="A34" s="31"/>
      <c r="B34" s="27">
        <f>IF($S$37=TRUE,B30+1,"")</f>
        <v>8</v>
      </c>
      <c r="C34" s="43"/>
      <c r="D34" s="108" t="s">
        <v>30</v>
      </c>
      <c r="E34" s="136">
        <v>0</v>
      </c>
      <c r="F34" s="25"/>
      <c r="G34" s="29"/>
      <c r="L34" s="26"/>
      <c r="M34" s="23"/>
      <c r="N34" s="23"/>
      <c r="O34" s="41" t="str">
        <f>IF($S$38=TRUE,"W20","")</f>
        <v>W20</v>
      </c>
      <c r="P34" s="23"/>
      <c r="Q34" s="23"/>
      <c r="S34" s="32" t="str">
        <f>IF($S$38=TRUE,"L8","")</f>
        <v>L8</v>
      </c>
    </row>
    <row r="35" spans="1:19" ht="35.4" customHeight="1" thickBot="1" x14ac:dyDescent="0.55000000000000004">
      <c r="A35" s="31">
        <f>IF($S$38=TRUE,15,"")</f>
        <v>15</v>
      </c>
      <c r="B35" s="82" t="s">
        <v>30</v>
      </c>
      <c r="C35" s="134">
        <v>5</v>
      </c>
      <c r="D35" s="32" t="str">
        <f>IF($S$38=TRUE,"W8","")</f>
        <v>W8</v>
      </c>
      <c r="E35" s="57"/>
      <c r="F35" s="25"/>
      <c r="G35" s="29"/>
      <c r="L35" s="26"/>
      <c r="M35" s="23"/>
      <c r="N35" s="23"/>
      <c r="O35" s="40"/>
      <c r="P35" s="138">
        <v>2</v>
      </c>
      <c r="Q35" s="146" t="s">
        <v>34</v>
      </c>
      <c r="R35" s="23"/>
      <c r="S35" s="23"/>
    </row>
    <row r="36" spans="1:19" x14ac:dyDescent="0.3">
      <c r="A36" s="31"/>
      <c r="B36" s="25"/>
      <c r="C36" s="34"/>
      <c r="D36" s="24"/>
      <c r="G36" s="72"/>
      <c r="H36" s="72" t="s">
        <v>4</v>
      </c>
      <c r="I36" s="29"/>
      <c r="J36" s="18"/>
      <c r="L36" s="57"/>
      <c r="P36" s="23"/>
      <c r="Q36" s="32" t="str">
        <f>IF($S$38=TRUE,"L9","")</f>
        <v>L9</v>
      </c>
      <c r="R36" s="23"/>
      <c r="S36" s="73"/>
    </row>
    <row r="37" spans="1:19" x14ac:dyDescent="0.3">
      <c r="A37" s="58"/>
      <c r="B37" s="25"/>
      <c r="C37" s="34"/>
      <c r="D37" s="19"/>
      <c r="G37" s="72"/>
      <c r="H37" s="72" t="s">
        <v>5</v>
      </c>
      <c r="I37" s="29"/>
      <c r="J37" s="25"/>
      <c r="L37" s="25"/>
      <c r="M37" s="30"/>
      <c r="S37" s="74" t="b">
        <v>1</v>
      </c>
    </row>
    <row r="38" spans="1:19" s="79" customFormat="1" x14ac:dyDescent="0.3">
      <c r="A38" s="76" t="s">
        <v>39</v>
      </c>
      <c r="B38" s="76"/>
      <c r="C38" s="76"/>
      <c r="D38" s="76"/>
      <c r="E38" s="77" t="s">
        <v>59</v>
      </c>
      <c r="F38" s="76"/>
      <c r="G38" s="78"/>
      <c r="K38" s="78" t="s">
        <v>42</v>
      </c>
      <c r="L38" s="76"/>
      <c r="O38" s="77" t="s">
        <v>69</v>
      </c>
      <c r="P38" s="76"/>
      <c r="S38" s="79" t="b">
        <v>1</v>
      </c>
    </row>
    <row r="39" spans="1:19" x14ac:dyDescent="0.3">
      <c r="A39" s="58"/>
      <c r="B39" s="25"/>
      <c r="H39" s="25"/>
      <c r="I39" s="57"/>
      <c r="J39" s="25"/>
      <c r="K39" s="30"/>
      <c r="L39" s="25"/>
      <c r="M39" s="29"/>
      <c r="O39" s="29"/>
    </row>
    <row r="40" spans="1:19" s="148" customFormat="1" ht="22.8" x14ac:dyDescent="0.4">
      <c r="B40" s="149"/>
      <c r="C40" s="151"/>
      <c r="D40" s="152"/>
      <c r="E40" s="151"/>
      <c r="F40" s="149"/>
      <c r="H40" s="150"/>
      <c r="I40" s="153"/>
      <c r="J40" s="150"/>
      <c r="L40" s="150"/>
      <c r="M40" s="154" t="s">
        <v>70</v>
      </c>
      <c r="N40" s="154"/>
      <c r="O40" s="154" t="s">
        <v>71</v>
      </c>
      <c r="P40" s="154"/>
      <c r="Q40" s="154" t="s">
        <v>72</v>
      </c>
      <c r="R40" s="154"/>
      <c r="S40" s="154" t="s">
        <v>201</v>
      </c>
    </row>
  </sheetData>
  <mergeCells count="6">
    <mergeCell ref="A1:R1"/>
    <mergeCell ref="I9:J9"/>
    <mergeCell ref="I11:J11"/>
    <mergeCell ref="I26:J26"/>
    <mergeCell ref="I25:J25"/>
    <mergeCell ref="H5:K5"/>
  </mergeCells>
  <phoneticPr fontId="14" type="noConversion"/>
  <printOptions horizontalCentered="1" verticalCentered="1"/>
  <pageMargins left="0.19685039370078741" right="0.15748031496062992" top="0.23622047244094491" bottom="0.19685039370078741" header="0.23622047244094491" footer="0.23622047244094491"/>
  <pageSetup paperSize="8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print="0" autoFill="0" autoLine="0" autoPict="0">
                <anchor moveWithCells="1">
                  <from>
                    <xdr:col>18</xdr:col>
                    <xdr:colOff>53340</xdr:colOff>
                    <xdr:row>36</xdr:row>
                    <xdr:rowOff>99060</xdr:rowOff>
                  </from>
                  <to>
                    <xdr:col>18</xdr:col>
                    <xdr:colOff>1348740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print="0" autoFill="0" autoLine="0" autoPict="0">
                <anchor moveWithCells="1">
                  <from>
                    <xdr:col>18</xdr:col>
                    <xdr:colOff>53340</xdr:colOff>
                    <xdr:row>37</xdr:row>
                    <xdr:rowOff>45720</xdr:rowOff>
                  </from>
                  <to>
                    <xdr:col>18</xdr:col>
                    <xdr:colOff>1371600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1"/>
  <sheetViews>
    <sheetView zoomScale="70" zoomScaleNormal="70" workbookViewId="0">
      <selection activeCell="A5" sqref="A5"/>
    </sheetView>
  </sheetViews>
  <sheetFormatPr defaultColWidth="9.33203125" defaultRowHeight="15" x14ac:dyDescent="0.3"/>
  <cols>
    <col min="1" max="1" width="4" style="1" customWidth="1"/>
    <col min="2" max="2" width="6.33203125" style="69" customWidth="1"/>
    <col min="3" max="3" width="11.33203125" style="1" customWidth="1"/>
    <col min="4" max="4" width="6.33203125" style="1" customWidth="1"/>
    <col min="5" max="5" width="7.5546875" style="3" customWidth="1"/>
    <col min="6" max="6" width="39" style="3" customWidth="1"/>
    <col min="7" max="7" width="9.33203125" style="1"/>
    <col min="8" max="8" width="12.88671875" style="1" customWidth="1"/>
    <col min="9" max="9" width="6" style="1" customWidth="1"/>
    <col min="10" max="10" width="5.33203125" style="1" customWidth="1"/>
    <col min="11" max="16384" width="9.33203125" style="1"/>
  </cols>
  <sheetData>
    <row r="1" spans="1:28" x14ac:dyDescent="0.3">
      <c r="A1" s="106" t="s">
        <v>76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28" ht="15.6" x14ac:dyDescent="0.3">
      <c r="A2" s="107" t="s">
        <v>20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28" x14ac:dyDescent="0.3">
      <c r="A3" s="105" t="s">
        <v>38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28" x14ac:dyDescent="0.3">
      <c r="A4" s="59" t="s">
        <v>21</v>
      </c>
      <c r="B4" s="59"/>
      <c r="C4" s="59"/>
      <c r="D4" s="59"/>
      <c r="E4" s="59"/>
      <c r="F4" s="1"/>
      <c r="G4" s="69"/>
      <c r="H4" s="69"/>
      <c r="I4" s="64"/>
      <c r="J4" s="67" t="s">
        <v>195</v>
      </c>
    </row>
    <row r="5" spans="1:28" x14ac:dyDescent="0.3">
      <c r="B5" s="2" t="s">
        <v>196</v>
      </c>
    </row>
    <row r="6" spans="1:28" s="63" customFormat="1" ht="45" x14ac:dyDescent="0.3">
      <c r="A6" s="66" t="s">
        <v>46</v>
      </c>
      <c r="B6" s="66" t="s">
        <v>47</v>
      </c>
      <c r="C6" s="4" t="s">
        <v>48</v>
      </c>
      <c r="D6" s="4" t="s">
        <v>52</v>
      </c>
      <c r="E6" s="4" t="s">
        <v>45</v>
      </c>
      <c r="F6" s="70" t="s">
        <v>43</v>
      </c>
      <c r="G6" s="4" t="s">
        <v>49</v>
      </c>
      <c r="H6" s="4" t="s">
        <v>50</v>
      </c>
      <c r="I6" s="4" t="s">
        <v>44</v>
      </c>
      <c r="J6" s="4" t="s">
        <v>51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5">
        <v>1</v>
      </c>
      <c r="B7" s="5">
        <v>1</v>
      </c>
      <c r="C7" s="5" t="s">
        <v>74</v>
      </c>
      <c r="D7" s="5" t="s">
        <v>190</v>
      </c>
      <c r="E7" s="65">
        <v>1</v>
      </c>
      <c r="F7" s="60" t="s">
        <v>114</v>
      </c>
      <c r="G7" s="4" t="s">
        <v>24</v>
      </c>
      <c r="H7" s="75" t="s">
        <v>56</v>
      </c>
      <c r="I7" s="75">
        <v>1</v>
      </c>
      <c r="J7" s="75">
        <v>9</v>
      </c>
    </row>
    <row r="8" spans="1:28" x14ac:dyDescent="0.3">
      <c r="A8" s="5">
        <v>2</v>
      </c>
      <c r="B8" s="5">
        <v>2</v>
      </c>
      <c r="C8" s="5" t="s">
        <v>74</v>
      </c>
      <c r="D8" s="5" t="s">
        <v>190</v>
      </c>
      <c r="E8" s="65">
        <v>1</v>
      </c>
      <c r="F8" s="60" t="s">
        <v>115</v>
      </c>
      <c r="G8" s="4" t="s">
        <v>24</v>
      </c>
      <c r="H8" s="75" t="s">
        <v>56</v>
      </c>
      <c r="I8" s="75">
        <v>1</v>
      </c>
      <c r="J8" s="75">
        <v>9</v>
      </c>
    </row>
    <row r="9" spans="1:28" x14ac:dyDescent="0.3">
      <c r="A9" s="5">
        <v>3</v>
      </c>
      <c r="B9" s="5">
        <v>3</v>
      </c>
      <c r="C9" s="5" t="s">
        <v>74</v>
      </c>
      <c r="D9" s="5"/>
      <c r="E9" s="65">
        <v>1</v>
      </c>
      <c r="F9" s="60" t="s">
        <v>116</v>
      </c>
      <c r="G9" s="4" t="s">
        <v>24</v>
      </c>
      <c r="H9" s="75" t="s">
        <v>56</v>
      </c>
      <c r="I9" s="75">
        <v>1</v>
      </c>
      <c r="J9" s="75">
        <v>13</v>
      </c>
    </row>
    <row r="10" spans="1:28" x14ac:dyDescent="0.3">
      <c r="A10" s="5">
        <v>4</v>
      </c>
      <c r="B10" s="5">
        <v>4</v>
      </c>
      <c r="C10" s="5" t="s">
        <v>74</v>
      </c>
      <c r="D10" s="5"/>
      <c r="E10" s="65">
        <v>1</v>
      </c>
      <c r="F10" s="60" t="s">
        <v>117</v>
      </c>
      <c r="G10" s="4" t="s">
        <v>24</v>
      </c>
      <c r="H10" s="75" t="s">
        <v>56</v>
      </c>
      <c r="I10" s="75">
        <v>1</v>
      </c>
      <c r="J10" s="75">
        <v>13</v>
      </c>
    </row>
    <row r="11" spans="1:28" x14ac:dyDescent="0.3">
      <c r="A11" s="5">
        <v>5</v>
      </c>
      <c r="B11" s="5">
        <v>5</v>
      </c>
      <c r="C11" s="5" t="s">
        <v>74</v>
      </c>
      <c r="D11" s="5"/>
      <c r="E11" s="65">
        <v>1</v>
      </c>
      <c r="F11" s="60" t="s">
        <v>118</v>
      </c>
      <c r="G11" s="4" t="s">
        <v>24</v>
      </c>
      <c r="H11" s="75" t="s">
        <v>56</v>
      </c>
      <c r="I11" s="75">
        <v>1</v>
      </c>
      <c r="J11" s="75">
        <v>8</v>
      </c>
    </row>
    <row r="12" spans="1:28" x14ac:dyDescent="0.3">
      <c r="A12" s="5">
        <v>6</v>
      </c>
      <c r="B12" s="5">
        <v>6</v>
      </c>
      <c r="C12" s="5" t="s">
        <v>74</v>
      </c>
      <c r="D12" s="5"/>
      <c r="E12" s="65">
        <v>1</v>
      </c>
      <c r="F12" s="60" t="s">
        <v>119</v>
      </c>
      <c r="G12" s="4" t="s">
        <v>24</v>
      </c>
      <c r="H12" s="75" t="s">
        <v>56</v>
      </c>
      <c r="I12" s="75">
        <v>1</v>
      </c>
      <c r="J12" s="75">
        <v>8</v>
      </c>
    </row>
    <row r="13" spans="1:28" x14ac:dyDescent="0.3">
      <c r="A13" s="5">
        <v>7</v>
      </c>
      <c r="B13" s="5">
        <v>1</v>
      </c>
      <c r="C13" s="5" t="s">
        <v>74</v>
      </c>
      <c r="D13" s="5"/>
      <c r="E13" s="65">
        <v>2</v>
      </c>
      <c r="F13" s="60" t="s">
        <v>167</v>
      </c>
      <c r="G13" s="4" t="s">
        <v>26</v>
      </c>
      <c r="H13" s="75" t="s">
        <v>54</v>
      </c>
      <c r="I13" s="75">
        <v>1</v>
      </c>
      <c r="J13" s="75">
        <v>3</v>
      </c>
    </row>
    <row r="14" spans="1:28" x14ac:dyDescent="0.3">
      <c r="A14" s="5">
        <v>8</v>
      </c>
      <c r="B14" s="5">
        <v>2</v>
      </c>
      <c r="C14" s="5" t="s">
        <v>74</v>
      </c>
      <c r="D14" s="5"/>
      <c r="E14" s="65">
        <v>2</v>
      </c>
      <c r="F14" s="60" t="s">
        <v>168</v>
      </c>
      <c r="G14" s="4" t="s">
        <v>26</v>
      </c>
      <c r="H14" s="75" t="s">
        <v>54</v>
      </c>
      <c r="I14" s="75">
        <v>1</v>
      </c>
      <c r="J14" s="75">
        <v>3</v>
      </c>
    </row>
    <row r="15" spans="1:28" x14ac:dyDescent="0.3">
      <c r="A15" s="5">
        <v>9</v>
      </c>
      <c r="B15" s="5">
        <v>3</v>
      </c>
      <c r="C15" s="5" t="s">
        <v>74</v>
      </c>
      <c r="D15" s="5"/>
      <c r="E15" s="65">
        <v>2</v>
      </c>
      <c r="F15" s="60" t="s">
        <v>169</v>
      </c>
      <c r="G15" s="4" t="s">
        <v>26</v>
      </c>
      <c r="H15" s="75" t="s">
        <v>54</v>
      </c>
      <c r="I15" s="75">
        <v>1</v>
      </c>
      <c r="J15" s="75">
        <v>2</v>
      </c>
    </row>
    <row r="16" spans="1:28" x14ac:dyDescent="0.3">
      <c r="A16" s="5">
        <v>10</v>
      </c>
      <c r="B16" s="5">
        <v>4</v>
      </c>
      <c r="C16" s="5" t="s">
        <v>74</v>
      </c>
      <c r="D16" s="5"/>
      <c r="E16" s="65">
        <v>2</v>
      </c>
      <c r="F16" s="60" t="s">
        <v>170</v>
      </c>
      <c r="G16" s="4" t="s">
        <v>26</v>
      </c>
      <c r="H16" s="75" t="s">
        <v>54</v>
      </c>
      <c r="I16" s="75">
        <v>1</v>
      </c>
      <c r="J16" s="75">
        <v>3</v>
      </c>
    </row>
    <row r="17" spans="1:10" x14ac:dyDescent="0.3">
      <c r="A17" s="5">
        <v>11</v>
      </c>
      <c r="B17" s="5">
        <v>5</v>
      </c>
      <c r="C17" s="5" t="s">
        <v>74</v>
      </c>
      <c r="D17" s="5" t="s">
        <v>190</v>
      </c>
      <c r="E17" s="65">
        <v>2</v>
      </c>
      <c r="F17" s="60" t="s">
        <v>171</v>
      </c>
      <c r="G17" s="4" t="s">
        <v>26</v>
      </c>
      <c r="H17" s="75" t="s">
        <v>113</v>
      </c>
      <c r="I17" s="75">
        <v>1</v>
      </c>
      <c r="J17" s="75">
        <v>9</v>
      </c>
    </row>
    <row r="18" spans="1:10" x14ac:dyDescent="0.3">
      <c r="A18" s="5">
        <v>12</v>
      </c>
      <c r="B18" s="5">
        <v>6</v>
      </c>
      <c r="C18" s="5" t="s">
        <v>74</v>
      </c>
      <c r="D18" s="5" t="s">
        <v>190</v>
      </c>
      <c r="E18" s="65">
        <v>2</v>
      </c>
      <c r="F18" s="60" t="s">
        <v>172</v>
      </c>
      <c r="G18" s="4" t="s">
        <v>26</v>
      </c>
      <c r="H18" s="75" t="s">
        <v>54</v>
      </c>
      <c r="I18" s="75">
        <v>1</v>
      </c>
      <c r="J18" s="75">
        <v>3</v>
      </c>
    </row>
    <row r="19" spans="1:10" x14ac:dyDescent="0.3">
      <c r="A19" s="5">
        <v>48</v>
      </c>
      <c r="B19" s="5">
        <v>1</v>
      </c>
      <c r="C19" s="5" t="s">
        <v>74</v>
      </c>
      <c r="D19" s="5"/>
      <c r="E19" s="65">
        <v>3</v>
      </c>
      <c r="F19" s="60" t="s">
        <v>106</v>
      </c>
      <c r="G19" s="4" t="s">
        <v>36</v>
      </c>
      <c r="H19" s="75" t="s">
        <v>68</v>
      </c>
      <c r="I19" s="75">
        <v>1</v>
      </c>
      <c r="J19" s="75">
        <v>1</v>
      </c>
    </row>
    <row r="20" spans="1:10" x14ac:dyDescent="0.3">
      <c r="A20" s="5">
        <v>49</v>
      </c>
      <c r="B20" s="5">
        <v>2</v>
      </c>
      <c r="C20" s="5" t="s">
        <v>74</v>
      </c>
      <c r="D20" s="5"/>
      <c r="E20" s="65">
        <v>3</v>
      </c>
      <c r="F20" s="60" t="s">
        <v>107</v>
      </c>
      <c r="G20" s="4" t="s">
        <v>36</v>
      </c>
      <c r="H20" s="75" t="s">
        <v>68</v>
      </c>
      <c r="I20" s="75">
        <v>1</v>
      </c>
      <c r="J20" s="75">
        <v>1</v>
      </c>
    </row>
    <row r="21" spans="1:10" x14ac:dyDescent="0.3">
      <c r="A21" s="5">
        <v>50</v>
      </c>
      <c r="B21" s="5">
        <v>3</v>
      </c>
      <c r="C21" s="5" t="s">
        <v>74</v>
      </c>
      <c r="D21" s="5" t="s">
        <v>190</v>
      </c>
      <c r="E21" s="65">
        <v>3</v>
      </c>
      <c r="F21" s="60" t="s">
        <v>108</v>
      </c>
      <c r="G21" s="4" t="s">
        <v>36</v>
      </c>
      <c r="H21" s="75" t="s">
        <v>112</v>
      </c>
      <c r="I21" s="75">
        <v>1</v>
      </c>
      <c r="J21" s="75">
        <v>2</v>
      </c>
    </row>
    <row r="22" spans="1:10" x14ac:dyDescent="0.3">
      <c r="A22" s="5">
        <v>51</v>
      </c>
      <c r="B22" s="5">
        <v>4</v>
      </c>
      <c r="C22" s="5" t="s">
        <v>74</v>
      </c>
      <c r="D22" s="5"/>
      <c r="E22" s="65">
        <v>3</v>
      </c>
      <c r="F22" s="60" t="s">
        <v>110</v>
      </c>
      <c r="G22" s="4" t="s">
        <v>36</v>
      </c>
      <c r="H22" s="75" t="s">
        <v>68</v>
      </c>
      <c r="I22" s="75">
        <v>1</v>
      </c>
      <c r="J22" s="75">
        <v>1</v>
      </c>
    </row>
    <row r="23" spans="1:10" x14ac:dyDescent="0.3">
      <c r="A23" s="5">
        <v>52</v>
      </c>
      <c r="B23" s="5">
        <v>5</v>
      </c>
      <c r="C23" s="5" t="s">
        <v>74</v>
      </c>
      <c r="D23" s="5" t="s">
        <v>190</v>
      </c>
      <c r="E23" s="65">
        <v>3</v>
      </c>
      <c r="F23" s="60" t="s">
        <v>111</v>
      </c>
      <c r="G23" s="4" t="s">
        <v>36</v>
      </c>
      <c r="H23" s="75" t="s">
        <v>68</v>
      </c>
      <c r="I23" s="75">
        <v>1</v>
      </c>
      <c r="J23" s="75">
        <v>1</v>
      </c>
    </row>
    <row r="24" spans="1:10" x14ac:dyDescent="0.3">
      <c r="A24" s="5">
        <v>53</v>
      </c>
      <c r="B24" s="5">
        <v>6</v>
      </c>
      <c r="C24" s="5" t="s">
        <v>74</v>
      </c>
      <c r="D24" s="5"/>
      <c r="E24" s="65">
        <v>3</v>
      </c>
      <c r="F24" s="60" t="s">
        <v>206</v>
      </c>
      <c r="G24" s="4" t="s">
        <v>36</v>
      </c>
      <c r="H24" s="75" t="s">
        <v>109</v>
      </c>
      <c r="I24" s="75">
        <v>1</v>
      </c>
      <c r="J24" s="75">
        <v>1</v>
      </c>
    </row>
    <row r="25" spans="1:10" x14ac:dyDescent="0.3">
      <c r="A25" s="5">
        <v>42</v>
      </c>
      <c r="B25" s="5">
        <v>1</v>
      </c>
      <c r="C25" s="5" t="s">
        <v>74</v>
      </c>
      <c r="D25" s="5"/>
      <c r="E25" s="65">
        <v>4</v>
      </c>
      <c r="F25" s="60" t="s">
        <v>99</v>
      </c>
      <c r="G25" s="4" t="s">
        <v>23</v>
      </c>
      <c r="H25" s="75" t="s">
        <v>100</v>
      </c>
      <c r="I25" s="75">
        <v>1</v>
      </c>
      <c r="J25" s="75">
        <v>6</v>
      </c>
    </row>
    <row r="26" spans="1:10" x14ac:dyDescent="0.3">
      <c r="A26" s="5">
        <v>43</v>
      </c>
      <c r="B26" s="5">
        <v>2</v>
      </c>
      <c r="C26" s="5" t="s">
        <v>74</v>
      </c>
      <c r="D26" s="5"/>
      <c r="E26" s="65">
        <v>4</v>
      </c>
      <c r="F26" s="60" t="s">
        <v>101</v>
      </c>
      <c r="G26" s="4" t="s">
        <v>23</v>
      </c>
      <c r="H26" s="75" t="s">
        <v>102</v>
      </c>
      <c r="I26" s="75">
        <v>1</v>
      </c>
      <c r="J26" s="75">
        <v>7</v>
      </c>
    </row>
    <row r="27" spans="1:10" ht="15.6" x14ac:dyDescent="0.3">
      <c r="A27" s="5">
        <v>44</v>
      </c>
      <c r="B27" s="5">
        <v>3</v>
      </c>
      <c r="C27" s="5" t="s">
        <v>74</v>
      </c>
      <c r="D27" s="5"/>
      <c r="E27" s="65">
        <v>4</v>
      </c>
      <c r="F27" s="92" t="s">
        <v>103</v>
      </c>
      <c r="G27" s="4" t="s">
        <v>23</v>
      </c>
      <c r="H27" s="75" t="s">
        <v>102</v>
      </c>
      <c r="I27" s="75">
        <v>1</v>
      </c>
      <c r="J27" s="75">
        <v>7</v>
      </c>
    </row>
    <row r="28" spans="1:10" x14ac:dyDescent="0.3">
      <c r="A28" s="5">
        <v>45</v>
      </c>
      <c r="B28" s="5">
        <v>4</v>
      </c>
      <c r="C28" s="5" t="s">
        <v>74</v>
      </c>
      <c r="D28" s="5" t="s">
        <v>190</v>
      </c>
      <c r="E28" s="65">
        <v>4</v>
      </c>
      <c r="F28" s="60" t="s">
        <v>191</v>
      </c>
      <c r="G28" s="4" t="s">
        <v>23</v>
      </c>
      <c r="H28" s="75" t="s">
        <v>65</v>
      </c>
      <c r="I28" s="75">
        <v>1</v>
      </c>
      <c r="J28" s="75">
        <v>7</v>
      </c>
    </row>
    <row r="29" spans="1:10" x14ac:dyDescent="0.3">
      <c r="A29" s="5">
        <v>46</v>
      </c>
      <c r="B29" s="5">
        <v>5</v>
      </c>
      <c r="C29" s="5" t="s">
        <v>74</v>
      </c>
      <c r="D29" s="5"/>
      <c r="E29" s="65">
        <v>4</v>
      </c>
      <c r="F29" s="60" t="s">
        <v>104</v>
      </c>
      <c r="G29" s="4" t="s">
        <v>23</v>
      </c>
      <c r="H29" s="75" t="s">
        <v>65</v>
      </c>
      <c r="I29" s="75">
        <v>1</v>
      </c>
      <c r="J29" s="75">
        <v>6</v>
      </c>
    </row>
    <row r="30" spans="1:10" x14ac:dyDescent="0.3">
      <c r="A30" s="5">
        <v>47</v>
      </c>
      <c r="B30" s="5">
        <v>6</v>
      </c>
      <c r="C30" s="5" t="s">
        <v>74</v>
      </c>
      <c r="D30" s="5" t="s">
        <v>190</v>
      </c>
      <c r="E30" s="65">
        <v>4</v>
      </c>
      <c r="F30" s="60" t="s">
        <v>105</v>
      </c>
      <c r="G30" s="4" t="s">
        <v>23</v>
      </c>
      <c r="H30" s="75" t="s">
        <v>64</v>
      </c>
      <c r="I30" s="75">
        <v>1</v>
      </c>
      <c r="J30" s="91"/>
    </row>
    <row r="31" spans="1:10" x14ac:dyDescent="0.3">
      <c r="A31" s="5">
        <v>66</v>
      </c>
      <c r="B31" s="5">
        <v>1</v>
      </c>
      <c r="C31" s="5" t="s">
        <v>74</v>
      </c>
      <c r="D31" s="5"/>
      <c r="E31" s="62" t="s">
        <v>210</v>
      </c>
      <c r="F31" s="61" t="s">
        <v>132</v>
      </c>
      <c r="G31" s="4" t="s">
        <v>27</v>
      </c>
      <c r="H31" s="75" t="s">
        <v>61</v>
      </c>
      <c r="I31" s="5">
        <v>1</v>
      </c>
      <c r="J31" s="5">
        <v>1</v>
      </c>
    </row>
    <row r="32" spans="1:10" x14ac:dyDescent="0.3">
      <c r="A32" s="5">
        <v>67</v>
      </c>
      <c r="B32" s="5">
        <v>2</v>
      </c>
      <c r="C32" s="5" t="s">
        <v>74</v>
      </c>
      <c r="D32" s="5"/>
      <c r="E32" s="62" t="s">
        <v>210</v>
      </c>
      <c r="F32" s="61" t="s">
        <v>133</v>
      </c>
      <c r="G32" s="4" t="s">
        <v>27</v>
      </c>
      <c r="H32" s="75" t="s">
        <v>61</v>
      </c>
      <c r="I32" s="5">
        <v>1</v>
      </c>
      <c r="J32" s="5">
        <v>1</v>
      </c>
    </row>
    <row r="33" spans="1:10" x14ac:dyDescent="0.3">
      <c r="A33" s="5">
        <v>68</v>
      </c>
      <c r="B33" s="5">
        <v>3</v>
      </c>
      <c r="C33" s="5" t="s">
        <v>74</v>
      </c>
      <c r="D33" s="5" t="s">
        <v>190</v>
      </c>
      <c r="E33" s="62" t="s">
        <v>210</v>
      </c>
      <c r="F33" s="61" t="s">
        <v>134</v>
      </c>
      <c r="G33" s="4" t="s">
        <v>27</v>
      </c>
      <c r="H33" s="75" t="s">
        <v>135</v>
      </c>
      <c r="I33" s="5">
        <v>1</v>
      </c>
      <c r="J33" s="5">
        <v>1</v>
      </c>
    </row>
    <row r="34" spans="1:10" x14ac:dyDescent="0.3">
      <c r="A34" s="5">
        <v>69</v>
      </c>
      <c r="B34" s="5">
        <v>4</v>
      </c>
      <c r="C34" s="5" t="s">
        <v>74</v>
      </c>
      <c r="D34" s="5"/>
      <c r="E34" s="62" t="s">
        <v>210</v>
      </c>
      <c r="F34" s="61" t="s">
        <v>136</v>
      </c>
      <c r="G34" s="4" t="s">
        <v>27</v>
      </c>
      <c r="H34" s="75" t="s">
        <v>61</v>
      </c>
      <c r="I34" s="5">
        <v>1</v>
      </c>
      <c r="J34" s="5">
        <v>2</v>
      </c>
    </row>
    <row r="35" spans="1:10" x14ac:dyDescent="0.3">
      <c r="A35" s="5">
        <v>70</v>
      </c>
      <c r="B35" s="5">
        <v>5</v>
      </c>
      <c r="C35" s="5" t="s">
        <v>74</v>
      </c>
      <c r="D35" s="5" t="s">
        <v>190</v>
      </c>
      <c r="E35" s="62" t="s">
        <v>210</v>
      </c>
      <c r="F35" s="61" t="s">
        <v>137</v>
      </c>
      <c r="G35" s="4" t="s">
        <v>27</v>
      </c>
      <c r="H35" s="75" t="s">
        <v>61</v>
      </c>
      <c r="I35" s="5">
        <v>1</v>
      </c>
      <c r="J35" s="5">
        <v>1</v>
      </c>
    </row>
    <row r="36" spans="1:10" x14ac:dyDescent="0.3">
      <c r="A36" s="5">
        <v>71</v>
      </c>
      <c r="B36" s="5">
        <v>6</v>
      </c>
      <c r="C36" s="5" t="s">
        <v>74</v>
      </c>
      <c r="D36" s="5"/>
      <c r="E36" s="62" t="s">
        <v>210</v>
      </c>
      <c r="F36" s="61" t="s">
        <v>138</v>
      </c>
      <c r="G36" s="4" t="s">
        <v>27</v>
      </c>
      <c r="H36" s="75" t="s">
        <v>61</v>
      </c>
      <c r="I36" s="5">
        <v>1</v>
      </c>
      <c r="J36" s="5">
        <v>2</v>
      </c>
    </row>
    <row r="37" spans="1:10" x14ac:dyDescent="0.3">
      <c r="A37" s="5">
        <v>78</v>
      </c>
      <c r="B37" s="5">
        <v>1</v>
      </c>
      <c r="C37" s="5" t="s">
        <v>74</v>
      </c>
      <c r="D37" s="5"/>
      <c r="E37" s="62" t="s">
        <v>210</v>
      </c>
      <c r="F37" s="61" t="s">
        <v>145</v>
      </c>
      <c r="G37" s="4" t="s">
        <v>32</v>
      </c>
      <c r="H37" s="75" t="s">
        <v>158</v>
      </c>
      <c r="I37" s="5">
        <v>1</v>
      </c>
      <c r="J37" s="5">
        <v>2</v>
      </c>
    </row>
    <row r="38" spans="1:10" x14ac:dyDescent="0.3">
      <c r="A38" s="5">
        <v>79</v>
      </c>
      <c r="B38" s="5">
        <v>2</v>
      </c>
      <c r="C38" s="5" t="s">
        <v>74</v>
      </c>
      <c r="D38" s="5"/>
      <c r="E38" s="62" t="s">
        <v>210</v>
      </c>
      <c r="F38" s="61" t="s">
        <v>146</v>
      </c>
      <c r="G38" s="4" t="s">
        <v>32</v>
      </c>
      <c r="H38" s="75" t="s">
        <v>158</v>
      </c>
      <c r="I38" s="5">
        <v>1</v>
      </c>
      <c r="J38" s="5">
        <v>3</v>
      </c>
    </row>
    <row r="39" spans="1:10" x14ac:dyDescent="0.3">
      <c r="A39" s="5">
        <v>80</v>
      </c>
      <c r="B39" s="5">
        <v>3</v>
      </c>
      <c r="C39" s="5" t="s">
        <v>74</v>
      </c>
      <c r="D39" s="5"/>
      <c r="E39" s="62" t="s">
        <v>210</v>
      </c>
      <c r="F39" s="61" t="s">
        <v>147</v>
      </c>
      <c r="G39" s="4" t="s">
        <v>32</v>
      </c>
      <c r="H39" s="75" t="s">
        <v>79</v>
      </c>
      <c r="I39" s="5">
        <v>1</v>
      </c>
      <c r="J39" s="5">
        <v>1</v>
      </c>
    </row>
    <row r="40" spans="1:10" x14ac:dyDescent="0.3">
      <c r="A40" s="5">
        <v>81</v>
      </c>
      <c r="B40" s="5">
        <v>4</v>
      </c>
      <c r="C40" s="5" t="s">
        <v>74</v>
      </c>
      <c r="D40" s="5"/>
      <c r="E40" s="62" t="s">
        <v>210</v>
      </c>
      <c r="F40" s="61" t="s">
        <v>148</v>
      </c>
      <c r="G40" s="4" t="s">
        <v>32</v>
      </c>
      <c r="H40" s="75" t="s">
        <v>157</v>
      </c>
      <c r="I40" s="5">
        <v>1</v>
      </c>
      <c r="J40" s="5">
        <v>1</v>
      </c>
    </row>
    <row r="41" spans="1:10" x14ac:dyDescent="0.3">
      <c r="A41" s="5">
        <v>82</v>
      </c>
      <c r="B41" s="5">
        <v>5</v>
      </c>
      <c r="C41" s="5" t="s">
        <v>74</v>
      </c>
      <c r="D41" s="5" t="s">
        <v>190</v>
      </c>
      <c r="E41" s="62" t="s">
        <v>210</v>
      </c>
      <c r="F41" s="61" t="s">
        <v>149</v>
      </c>
      <c r="G41" s="4" t="s">
        <v>32</v>
      </c>
      <c r="H41" s="75" t="s">
        <v>157</v>
      </c>
      <c r="I41" s="5">
        <v>1</v>
      </c>
      <c r="J41" s="5">
        <v>1</v>
      </c>
    </row>
    <row r="42" spans="1:10" x14ac:dyDescent="0.3">
      <c r="A42" s="5">
        <v>83</v>
      </c>
      <c r="B42" s="5">
        <v>6</v>
      </c>
      <c r="C42" s="5" t="s">
        <v>74</v>
      </c>
      <c r="D42" s="5" t="s">
        <v>190</v>
      </c>
      <c r="E42" s="62" t="s">
        <v>210</v>
      </c>
      <c r="F42" s="61" t="s">
        <v>150</v>
      </c>
      <c r="G42" s="4" t="s">
        <v>32</v>
      </c>
      <c r="H42" s="75" t="s">
        <v>157</v>
      </c>
      <c r="I42" s="5">
        <v>1</v>
      </c>
      <c r="J42" s="5">
        <v>2</v>
      </c>
    </row>
    <row r="43" spans="1:10" x14ac:dyDescent="0.3">
      <c r="A43" s="5">
        <v>24</v>
      </c>
      <c r="B43" s="5">
        <v>1</v>
      </c>
      <c r="C43" s="5" t="s">
        <v>74</v>
      </c>
      <c r="D43" s="5" t="s">
        <v>190</v>
      </c>
      <c r="E43" s="62" t="s">
        <v>209</v>
      </c>
      <c r="F43" s="60" t="s">
        <v>120</v>
      </c>
      <c r="G43" s="4" t="s">
        <v>29</v>
      </c>
      <c r="H43" s="75" t="s">
        <v>121</v>
      </c>
      <c r="I43" s="75">
        <v>1</v>
      </c>
      <c r="J43" s="75">
        <v>5</v>
      </c>
    </row>
    <row r="44" spans="1:10" x14ac:dyDescent="0.3">
      <c r="A44" s="5">
        <v>25</v>
      </c>
      <c r="B44" s="5">
        <v>2</v>
      </c>
      <c r="C44" s="5" t="s">
        <v>74</v>
      </c>
      <c r="D44" s="5" t="s">
        <v>190</v>
      </c>
      <c r="E44" s="62" t="s">
        <v>209</v>
      </c>
      <c r="F44" s="60" t="s">
        <v>122</v>
      </c>
      <c r="G44" s="4" t="s">
        <v>29</v>
      </c>
      <c r="H44" s="75" t="s">
        <v>121</v>
      </c>
      <c r="I44" s="75">
        <v>1</v>
      </c>
      <c r="J44" s="75">
        <v>5</v>
      </c>
    </row>
    <row r="45" spans="1:10" x14ac:dyDescent="0.3">
      <c r="A45" s="5">
        <v>26</v>
      </c>
      <c r="B45" s="5">
        <v>3</v>
      </c>
      <c r="C45" s="5" t="s">
        <v>74</v>
      </c>
      <c r="D45" s="5"/>
      <c r="E45" s="62" t="s">
        <v>209</v>
      </c>
      <c r="F45" s="60" t="s">
        <v>123</v>
      </c>
      <c r="G45" s="4" t="s">
        <v>29</v>
      </c>
      <c r="H45" s="75" t="s">
        <v>73</v>
      </c>
      <c r="I45" s="75">
        <v>1</v>
      </c>
      <c r="J45" s="75">
        <v>1</v>
      </c>
    </row>
    <row r="46" spans="1:10" x14ac:dyDescent="0.3">
      <c r="A46" s="5">
        <v>27</v>
      </c>
      <c r="B46" s="5">
        <v>4</v>
      </c>
      <c r="C46" s="5" t="s">
        <v>74</v>
      </c>
      <c r="D46" s="5"/>
      <c r="E46" s="62" t="s">
        <v>209</v>
      </c>
      <c r="F46" s="60" t="s">
        <v>124</v>
      </c>
      <c r="G46" s="4" t="s">
        <v>29</v>
      </c>
      <c r="H46" s="75" t="s">
        <v>73</v>
      </c>
      <c r="I46" s="75">
        <v>1</v>
      </c>
      <c r="J46" s="75">
        <v>2</v>
      </c>
    </row>
    <row r="47" spans="1:10" x14ac:dyDescent="0.3">
      <c r="A47" s="5">
        <v>28</v>
      </c>
      <c r="B47" s="5">
        <v>5</v>
      </c>
      <c r="C47" s="5" t="s">
        <v>74</v>
      </c>
      <c r="D47" s="5"/>
      <c r="E47" s="62" t="s">
        <v>209</v>
      </c>
      <c r="F47" s="60" t="s">
        <v>125</v>
      </c>
      <c r="G47" s="4" t="s">
        <v>29</v>
      </c>
      <c r="H47" s="75" t="s">
        <v>73</v>
      </c>
      <c r="I47" s="75">
        <v>1</v>
      </c>
      <c r="J47" s="75">
        <v>1</v>
      </c>
    </row>
    <row r="48" spans="1:10" x14ac:dyDescent="0.3">
      <c r="A48" s="5">
        <v>29</v>
      </c>
      <c r="B48" s="5">
        <v>6</v>
      </c>
      <c r="C48" s="5" t="s">
        <v>74</v>
      </c>
      <c r="D48" s="5"/>
      <c r="E48" s="62" t="s">
        <v>209</v>
      </c>
      <c r="F48" s="60" t="s">
        <v>126</v>
      </c>
      <c r="G48" s="4" t="s">
        <v>29</v>
      </c>
      <c r="H48" s="75" t="s">
        <v>188</v>
      </c>
      <c r="I48" s="75">
        <v>1</v>
      </c>
      <c r="J48" s="75">
        <v>4</v>
      </c>
    </row>
    <row r="49" spans="1:10" x14ac:dyDescent="0.3">
      <c r="A49" s="5">
        <v>60</v>
      </c>
      <c r="B49" s="5">
        <v>1</v>
      </c>
      <c r="C49" s="5" t="s">
        <v>74</v>
      </c>
      <c r="D49" s="5"/>
      <c r="E49" s="62" t="s">
        <v>209</v>
      </c>
      <c r="F49" s="60" t="s">
        <v>128</v>
      </c>
      <c r="G49" s="4" t="s">
        <v>37</v>
      </c>
      <c r="H49" s="75" t="s">
        <v>187</v>
      </c>
      <c r="I49" s="75">
        <v>1</v>
      </c>
      <c r="J49" s="75">
        <v>2</v>
      </c>
    </row>
    <row r="50" spans="1:10" x14ac:dyDescent="0.3">
      <c r="A50" s="5">
        <v>61</v>
      </c>
      <c r="B50" s="5">
        <v>2</v>
      </c>
      <c r="C50" s="5" t="s">
        <v>74</v>
      </c>
      <c r="D50" s="5"/>
      <c r="E50" s="62" t="s">
        <v>209</v>
      </c>
      <c r="F50" s="61" t="s">
        <v>166</v>
      </c>
      <c r="G50" s="4" t="s">
        <v>37</v>
      </c>
      <c r="H50" s="75" t="s">
        <v>187</v>
      </c>
      <c r="I50" s="5">
        <v>1</v>
      </c>
      <c r="J50" s="5">
        <v>1</v>
      </c>
    </row>
    <row r="51" spans="1:10" x14ac:dyDescent="0.3">
      <c r="A51" s="5">
        <v>62</v>
      </c>
      <c r="B51" s="5">
        <v>3</v>
      </c>
      <c r="C51" s="5" t="s">
        <v>74</v>
      </c>
      <c r="D51" s="5"/>
      <c r="E51" s="62" t="s">
        <v>209</v>
      </c>
      <c r="F51" s="61" t="s">
        <v>173</v>
      </c>
      <c r="G51" s="4" t="s">
        <v>37</v>
      </c>
      <c r="H51" s="75" t="s">
        <v>187</v>
      </c>
      <c r="I51" s="5">
        <v>1</v>
      </c>
      <c r="J51" s="5">
        <v>3</v>
      </c>
    </row>
    <row r="52" spans="1:10" x14ac:dyDescent="0.3">
      <c r="A52" s="5">
        <v>63</v>
      </c>
      <c r="B52" s="5">
        <v>4</v>
      </c>
      <c r="C52" s="5" t="s">
        <v>74</v>
      </c>
      <c r="D52" s="5"/>
      <c r="E52" s="62" t="s">
        <v>209</v>
      </c>
      <c r="F52" s="61" t="s">
        <v>129</v>
      </c>
      <c r="G52" s="4" t="s">
        <v>37</v>
      </c>
      <c r="H52" s="75" t="s">
        <v>63</v>
      </c>
      <c r="I52" s="5">
        <v>1</v>
      </c>
      <c r="J52" s="5">
        <v>6</v>
      </c>
    </row>
    <row r="53" spans="1:10" x14ac:dyDescent="0.3">
      <c r="A53" s="5">
        <v>64</v>
      </c>
      <c r="B53" s="5">
        <v>5</v>
      </c>
      <c r="C53" s="5" t="s">
        <v>74</v>
      </c>
      <c r="D53" s="5" t="s">
        <v>190</v>
      </c>
      <c r="E53" s="62" t="s">
        <v>209</v>
      </c>
      <c r="F53" s="61" t="s">
        <v>130</v>
      </c>
      <c r="G53" s="4" t="s">
        <v>37</v>
      </c>
      <c r="H53" s="75" t="s">
        <v>187</v>
      </c>
      <c r="I53" s="5">
        <v>1</v>
      </c>
      <c r="J53" s="5">
        <v>3</v>
      </c>
    </row>
    <row r="54" spans="1:10" x14ac:dyDescent="0.3">
      <c r="A54" s="5">
        <v>65</v>
      </c>
      <c r="B54" s="5">
        <v>6</v>
      </c>
      <c r="C54" s="5" t="s">
        <v>74</v>
      </c>
      <c r="D54" s="5" t="s">
        <v>190</v>
      </c>
      <c r="E54" s="62" t="s">
        <v>209</v>
      </c>
      <c r="F54" s="61" t="s">
        <v>131</v>
      </c>
      <c r="G54" s="4" t="s">
        <v>37</v>
      </c>
      <c r="H54" s="75" t="s">
        <v>63</v>
      </c>
      <c r="I54" s="5">
        <v>1</v>
      </c>
      <c r="J54" s="5">
        <v>6</v>
      </c>
    </row>
    <row r="55" spans="1:10" x14ac:dyDescent="0.3">
      <c r="A55" s="5">
        <v>72</v>
      </c>
      <c r="B55" s="5">
        <v>1</v>
      </c>
      <c r="C55" s="5" t="s">
        <v>74</v>
      </c>
      <c r="D55" s="5"/>
      <c r="E55" s="62" t="s">
        <v>208</v>
      </c>
      <c r="F55" s="61" t="s">
        <v>139</v>
      </c>
      <c r="G55" s="4" t="s">
        <v>30</v>
      </c>
      <c r="H55" s="75" t="s">
        <v>62</v>
      </c>
      <c r="I55" s="5">
        <v>1</v>
      </c>
      <c r="J55" s="5">
        <v>2</v>
      </c>
    </row>
    <row r="56" spans="1:10" x14ac:dyDescent="0.3">
      <c r="A56" s="5">
        <v>73</v>
      </c>
      <c r="B56" s="5">
        <v>2</v>
      </c>
      <c r="C56" s="5" t="s">
        <v>74</v>
      </c>
      <c r="D56" s="5" t="s">
        <v>190</v>
      </c>
      <c r="E56" s="62" t="s">
        <v>208</v>
      </c>
      <c r="F56" s="61" t="s">
        <v>140</v>
      </c>
      <c r="G56" s="4" t="s">
        <v>30</v>
      </c>
      <c r="H56" s="75" t="s">
        <v>62</v>
      </c>
      <c r="I56" s="5">
        <v>1</v>
      </c>
      <c r="J56" s="5">
        <v>2</v>
      </c>
    </row>
    <row r="57" spans="1:10" x14ac:dyDescent="0.3">
      <c r="A57" s="5">
        <v>74</v>
      </c>
      <c r="B57" s="5">
        <v>3</v>
      </c>
      <c r="C57" s="5" t="s">
        <v>74</v>
      </c>
      <c r="D57" s="5"/>
      <c r="E57" s="62" t="s">
        <v>208</v>
      </c>
      <c r="F57" s="61" t="s">
        <v>141</v>
      </c>
      <c r="G57" s="4" t="s">
        <v>30</v>
      </c>
      <c r="H57" s="75" t="s">
        <v>62</v>
      </c>
      <c r="I57" s="5">
        <v>1</v>
      </c>
      <c r="J57" s="5">
        <v>2</v>
      </c>
    </row>
    <row r="58" spans="1:10" x14ac:dyDescent="0.3">
      <c r="A58" s="5">
        <v>75</v>
      </c>
      <c r="B58" s="5">
        <v>4</v>
      </c>
      <c r="C58" s="5" t="s">
        <v>74</v>
      </c>
      <c r="D58" s="5" t="s">
        <v>190</v>
      </c>
      <c r="E58" s="62" t="s">
        <v>208</v>
      </c>
      <c r="F58" s="61" t="s">
        <v>142</v>
      </c>
      <c r="G58" s="4" t="s">
        <v>30</v>
      </c>
      <c r="H58" s="75" t="s">
        <v>62</v>
      </c>
      <c r="I58" s="5">
        <v>1</v>
      </c>
      <c r="J58" s="5">
        <v>3</v>
      </c>
    </row>
    <row r="59" spans="1:10" x14ac:dyDescent="0.3">
      <c r="A59" s="5">
        <v>76</v>
      </c>
      <c r="B59" s="5">
        <v>5</v>
      </c>
      <c r="C59" s="5" t="s">
        <v>74</v>
      </c>
      <c r="D59" s="5"/>
      <c r="E59" s="62" t="s">
        <v>208</v>
      </c>
      <c r="F59" s="61" t="s">
        <v>143</v>
      </c>
      <c r="G59" s="4" t="s">
        <v>30</v>
      </c>
      <c r="H59" s="75" t="s">
        <v>62</v>
      </c>
      <c r="I59" s="5">
        <v>1</v>
      </c>
      <c r="J59" s="5">
        <v>3</v>
      </c>
    </row>
    <row r="60" spans="1:10" x14ac:dyDescent="0.3">
      <c r="A60" s="5">
        <v>77</v>
      </c>
      <c r="B60" s="5">
        <v>6</v>
      </c>
      <c r="C60" s="5" t="s">
        <v>74</v>
      </c>
      <c r="D60" s="5"/>
      <c r="E60" s="62" t="s">
        <v>208</v>
      </c>
      <c r="F60" s="61" t="s">
        <v>144</v>
      </c>
      <c r="G60" s="4" t="s">
        <v>30</v>
      </c>
      <c r="H60" s="75" t="s">
        <v>62</v>
      </c>
      <c r="I60" s="5">
        <v>1</v>
      </c>
      <c r="J60" s="5">
        <v>1</v>
      </c>
    </row>
    <row r="61" spans="1:10" x14ac:dyDescent="0.3">
      <c r="A61" s="5">
        <v>54</v>
      </c>
      <c r="B61" s="5">
        <v>1</v>
      </c>
      <c r="C61" s="5" t="s">
        <v>74</v>
      </c>
      <c r="D61" s="5"/>
      <c r="E61" s="62" t="s">
        <v>208</v>
      </c>
      <c r="F61" s="60" t="s">
        <v>186</v>
      </c>
      <c r="G61" s="4" t="s">
        <v>28</v>
      </c>
      <c r="H61" s="75" t="s">
        <v>159</v>
      </c>
      <c r="I61" s="75">
        <v>1</v>
      </c>
      <c r="J61" s="75">
        <v>2</v>
      </c>
    </row>
    <row r="62" spans="1:10" x14ac:dyDescent="0.3">
      <c r="A62" s="5">
        <v>55</v>
      </c>
      <c r="B62" s="5">
        <v>2</v>
      </c>
      <c r="C62" s="5" t="s">
        <v>74</v>
      </c>
      <c r="D62" s="5"/>
      <c r="E62" s="62" t="s">
        <v>208</v>
      </c>
      <c r="F62" s="60" t="s">
        <v>161</v>
      </c>
      <c r="G62" s="4" t="s">
        <v>28</v>
      </c>
      <c r="H62" s="75" t="s">
        <v>28</v>
      </c>
      <c r="I62" s="75">
        <v>1</v>
      </c>
      <c r="J62" s="75">
        <v>2</v>
      </c>
    </row>
    <row r="63" spans="1:10" x14ac:dyDescent="0.3">
      <c r="A63" s="5">
        <v>56</v>
      </c>
      <c r="B63" s="5">
        <v>3</v>
      </c>
      <c r="C63" s="5" t="s">
        <v>74</v>
      </c>
      <c r="D63" s="5"/>
      <c r="E63" s="62" t="s">
        <v>208</v>
      </c>
      <c r="F63" s="60" t="s">
        <v>162</v>
      </c>
      <c r="G63" s="4" t="s">
        <v>28</v>
      </c>
      <c r="H63" s="75" t="s">
        <v>28</v>
      </c>
      <c r="I63" s="75">
        <v>1</v>
      </c>
      <c r="J63" s="75">
        <v>2</v>
      </c>
    </row>
    <row r="64" spans="1:10" x14ac:dyDescent="0.3">
      <c r="A64" s="5">
        <v>57</v>
      </c>
      <c r="B64" s="5">
        <v>4</v>
      </c>
      <c r="C64" s="5" t="s">
        <v>74</v>
      </c>
      <c r="D64" s="5"/>
      <c r="E64" s="62" t="s">
        <v>208</v>
      </c>
      <c r="F64" s="60" t="s">
        <v>163</v>
      </c>
      <c r="G64" s="4" t="s">
        <v>28</v>
      </c>
      <c r="H64" s="75" t="s">
        <v>53</v>
      </c>
      <c r="I64" s="75">
        <v>1</v>
      </c>
      <c r="J64" s="75">
        <v>2</v>
      </c>
    </row>
    <row r="65" spans="1:10" x14ac:dyDescent="0.3">
      <c r="A65" s="5">
        <v>58</v>
      </c>
      <c r="B65" s="5">
        <v>5</v>
      </c>
      <c r="C65" s="5" t="s">
        <v>74</v>
      </c>
      <c r="D65" s="5" t="s">
        <v>190</v>
      </c>
      <c r="E65" s="62" t="s">
        <v>208</v>
      </c>
      <c r="F65" s="60" t="s">
        <v>164</v>
      </c>
      <c r="G65" s="4" t="s">
        <v>28</v>
      </c>
      <c r="H65" s="75" t="s">
        <v>53</v>
      </c>
      <c r="I65" s="75">
        <v>1</v>
      </c>
      <c r="J65" s="75">
        <v>1</v>
      </c>
    </row>
    <row r="66" spans="1:10" x14ac:dyDescent="0.3">
      <c r="A66" s="5">
        <v>59</v>
      </c>
      <c r="B66" s="5">
        <v>6</v>
      </c>
      <c r="C66" s="5" t="s">
        <v>74</v>
      </c>
      <c r="D66" s="5" t="s">
        <v>190</v>
      </c>
      <c r="E66" s="62" t="s">
        <v>208</v>
      </c>
      <c r="F66" s="60" t="s">
        <v>165</v>
      </c>
      <c r="G66" s="4" t="s">
        <v>28</v>
      </c>
      <c r="H66" s="75" t="s">
        <v>127</v>
      </c>
      <c r="I66" s="75">
        <v>1</v>
      </c>
      <c r="J66" s="75">
        <v>1</v>
      </c>
    </row>
    <row r="67" spans="1:10" x14ac:dyDescent="0.3">
      <c r="A67" s="5">
        <v>90</v>
      </c>
      <c r="B67" s="5">
        <v>1</v>
      </c>
      <c r="C67" s="5" t="s">
        <v>74</v>
      </c>
      <c r="D67" s="5"/>
      <c r="E67" s="62" t="s">
        <v>208</v>
      </c>
      <c r="F67" s="61"/>
      <c r="G67" s="4" t="s">
        <v>31</v>
      </c>
      <c r="H67" s="75"/>
      <c r="I67" s="5">
        <v>1</v>
      </c>
      <c r="J67" s="5"/>
    </row>
    <row r="68" spans="1:10" x14ac:dyDescent="0.3">
      <c r="A68" s="5">
        <v>91</v>
      </c>
      <c r="B68" s="5">
        <v>2</v>
      </c>
      <c r="C68" s="5" t="s">
        <v>74</v>
      </c>
      <c r="D68" s="5"/>
      <c r="E68" s="62" t="s">
        <v>208</v>
      </c>
      <c r="F68" s="61"/>
      <c r="G68" s="4" t="s">
        <v>31</v>
      </c>
      <c r="H68" s="75"/>
      <c r="I68" s="5">
        <v>1</v>
      </c>
      <c r="J68" s="5"/>
    </row>
    <row r="69" spans="1:10" x14ac:dyDescent="0.3">
      <c r="A69" s="5">
        <v>92</v>
      </c>
      <c r="B69" s="5">
        <v>3</v>
      </c>
      <c r="C69" s="5" t="s">
        <v>74</v>
      </c>
      <c r="D69" s="5"/>
      <c r="E69" s="62" t="s">
        <v>208</v>
      </c>
      <c r="F69" s="61"/>
      <c r="G69" s="4" t="s">
        <v>31</v>
      </c>
      <c r="H69" s="75"/>
      <c r="I69" s="5">
        <v>1</v>
      </c>
      <c r="J69" s="5"/>
    </row>
    <row r="70" spans="1:10" x14ac:dyDescent="0.3">
      <c r="A70" s="5">
        <v>93</v>
      </c>
      <c r="B70" s="5">
        <v>4</v>
      </c>
      <c r="C70" s="5" t="s">
        <v>74</v>
      </c>
      <c r="D70" s="5"/>
      <c r="E70" s="62" t="s">
        <v>208</v>
      </c>
      <c r="F70" s="61"/>
      <c r="G70" s="4" t="s">
        <v>31</v>
      </c>
      <c r="H70" s="75"/>
      <c r="I70" s="5">
        <v>1</v>
      </c>
      <c r="J70" s="5"/>
    </row>
    <row r="71" spans="1:10" x14ac:dyDescent="0.3">
      <c r="A71" s="5">
        <v>94</v>
      </c>
      <c r="B71" s="5">
        <v>5</v>
      </c>
      <c r="C71" s="5" t="s">
        <v>74</v>
      </c>
      <c r="D71" s="5"/>
      <c r="E71" s="62" t="s">
        <v>208</v>
      </c>
      <c r="F71" s="61"/>
      <c r="G71" s="4" t="s">
        <v>31</v>
      </c>
      <c r="H71" s="75"/>
      <c r="I71" s="5">
        <v>1</v>
      </c>
      <c r="J71" s="5"/>
    </row>
    <row r="72" spans="1:10" x14ac:dyDescent="0.3">
      <c r="A72" s="5">
        <v>95</v>
      </c>
      <c r="B72" s="5">
        <v>6</v>
      </c>
      <c r="C72" s="5" t="s">
        <v>74</v>
      </c>
      <c r="D72" s="5"/>
      <c r="E72" s="62" t="s">
        <v>208</v>
      </c>
      <c r="F72" s="61"/>
      <c r="G72" s="4" t="s">
        <v>31</v>
      </c>
      <c r="H72" s="75"/>
      <c r="I72" s="5">
        <v>1</v>
      </c>
      <c r="J72" s="5"/>
    </row>
    <row r="73" spans="1:10" x14ac:dyDescent="0.3">
      <c r="A73" s="5">
        <v>19</v>
      </c>
      <c r="B73" s="5">
        <v>1</v>
      </c>
      <c r="C73" s="5" t="s">
        <v>74</v>
      </c>
      <c r="D73" s="5"/>
      <c r="E73" s="62" t="s">
        <v>208</v>
      </c>
      <c r="F73" s="60" t="s">
        <v>86</v>
      </c>
      <c r="G73" s="4" t="s">
        <v>34</v>
      </c>
      <c r="H73" s="75" t="s">
        <v>160</v>
      </c>
      <c r="I73" s="75">
        <v>1</v>
      </c>
      <c r="J73" s="75">
        <v>1</v>
      </c>
    </row>
    <row r="74" spans="1:10" x14ac:dyDescent="0.3">
      <c r="A74" s="5">
        <v>20</v>
      </c>
      <c r="B74" s="5">
        <v>2</v>
      </c>
      <c r="C74" s="5" t="s">
        <v>74</v>
      </c>
      <c r="D74" s="5"/>
      <c r="E74" s="62" t="s">
        <v>208</v>
      </c>
      <c r="F74" s="60" t="s">
        <v>87</v>
      </c>
      <c r="G74" s="4" t="s">
        <v>34</v>
      </c>
      <c r="H74" s="75" t="s">
        <v>160</v>
      </c>
      <c r="I74" s="75">
        <v>1</v>
      </c>
      <c r="J74" s="75">
        <v>1</v>
      </c>
    </row>
    <row r="75" spans="1:10" x14ac:dyDescent="0.3">
      <c r="A75" s="5">
        <v>21</v>
      </c>
      <c r="B75" s="5">
        <v>3</v>
      </c>
      <c r="C75" s="5" t="s">
        <v>74</v>
      </c>
      <c r="D75" s="5"/>
      <c r="E75" s="62" t="s">
        <v>208</v>
      </c>
      <c r="F75" s="60" t="s">
        <v>88</v>
      </c>
      <c r="G75" s="4" t="s">
        <v>34</v>
      </c>
      <c r="H75" s="75" t="s">
        <v>160</v>
      </c>
      <c r="I75" s="75">
        <v>1</v>
      </c>
      <c r="J75" s="75">
        <v>1</v>
      </c>
    </row>
    <row r="76" spans="1:10" x14ac:dyDescent="0.3">
      <c r="A76" s="5">
        <v>22</v>
      </c>
      <c r="B76" s="5">
        <v>4</v>
      </c>
      <c r="C76" s="5" t="s">
        <v>74</v>
      </c>
      <c r="D76" s="5" t="s">
        <v>190</v>
      </c>
      <c r="E76" s="62" t="s">
        <v>208</v>
      </c>
      <c r="F76" s="60" t="s">
        <v>89</v>
      </c>
      <c r="G76" s="4" t="s">
        <v>34</v>
      </c>
      <c r="H76" s="75" t="s">
        <v>160</v>
      </c>
      <c r="I76" s="75">
        <v>1</v>
      </c>
      <c r="J76" s="75">
        <v>2</v>
      </c>
    </row>
    <row r="77" spans="1:10" x14ac:dyDescent="0.3">
      <c r="A77" s="5">
        <v>23</v>
      </c>
      <c r="B77" s="5">
        <v>5</v>
      </c>
      <c r="C77" s="5" t="s">
        <v>74</v>
      </c>
      <c r="D77" s="5"/>
      <c r="E77" s="62" t="s">
        <v>208</v>
      </c>
      <c r="F77" s="60" t="s">
        <v>90</v>
      </c>
      <c r="G77" s="4" t="s">
        <v>34</v>
      </c>
      <c r="H77" s="75" t="s">
        <v>160</v>
      </c>
      <c r="I77" s="75">
        <v>1</v>
      </c>
      <c r="J77" s="75">
        <v>3</v>
      </c>
    </row>
    <row r="78" spans="1:10" x14ac:dyDescent="0.3">
      <c r="A78" s="5">
        <v>30</v>
      </c>
      <c r="B78" s="5">
        <v>1</v>
      </c>
      <c r="C78" s="5" t="s">
        <v>74</v>
      </c>
      <c r="D78" s="5"/>
      <c r="E78" s="62" t="s">
        <v>207</v>
      </c>
      <c r="F78" s="60" t="s">
        <v>174</v>
      </c>
      <c r="G78" s="4" t="s">
        <v>33</v>
      </c>
      <c r="H78" s="75" t="s">
        <v>60</v>
      </c>
      <c r="I78" s="75">
        <v>1</v>
      </c>
      <c r="J78" s="75">
        <v>2</v>
      </c>
    </row>
    <row r="79" spans="1:10" x14ac:dyDescent="0.3">
      <c r="A79" s="5">
        <v>31</v>
      </c>
      <c r="B79" s="5">
        <v>2</v>
      </c>
      <c r="C79" s="5" t="s">
        <v>74</v>
      </c>
      <c r="D79" s="5" t="s">
        <v>190</v>
      </c>
      <c r="E79" s="62" t="s">
        <v>207</v>
      </c>
      <c r="F79" s="60" t="s">
        <v>175</v>
      </c>
      <c r="G79" s="4" t="s">
        <v>33</v>
      </c>
      <c r="H79" s="75" t="s">
        <v>60</v>
      </c>
      <c r="I79" s="75">
        <v>1</v>
      </c>
      <c r="J79" s="75">
        <v>2</v>
      </c>
    </row>
    <row r="80" spans="1:10" x14ac:dyDescent="0.3">
      <c r="A80" s="5">
        <v>32</v>
      </c>
      <c r="B80" s="5">
        <v>3</v>
      </c>
      <c r="C80" s="5" t="s">
        <v>74</v>
      </c>
      <c r="D80" s="5" t="s">
        <v>190</v>
      </c>
      <c r="E80" s="62" t="s">
        <v>207</v>
      </c>
      <c r="F80" s="60" t="s">
        <v>176</v>
      </c>
      <c r="G80" s="4" t="s">
        <v>33</v>
      </c>
      <c r="H80" s="75" t="s">
        <v>60</v>
      </c>
      <c r="I80" s="75">
        <v>1</v>
      </c>
      <c r="J80" s="75">
        <v>2</v>
      </c>
    </row>
    <row r="81" spans="1:10" x14ac:dyDescent="0.3">
      <c r="A81" s="5">
        <v>33</v>
      </c>
      <c r="B81" s="5">
        <v>4</v>
      </c>
      <c r="C81" s="5" t="s">
        <v>74</v>
      </c>
      <c r="D81" s="5"/>
      <c r="E81" s="62" t="s">
        <v>207</v>
      </c>
      <c r="F81" s="60" t="s">
        <v>177</v>
      </c>
      <c r="G81" s="4" t="s">
        <v>33</v>
      </c>
      <c r="H81" s="75" t="s">
        <v>60</v>
      </c>
      <c r="I81" s="75">
        <v>1</v>
      </c>
      <c r="J81" s="75">
        <v>3</v>
      </c>
    </row>
    <row r="82" spans="1:10" x14ac:dyDescent="0.3">
      <c r="A82" s="5">
        <v>34</v>
      </c>
      <c r="B82" s="5">
        <v>5</v>
      </c>
      <c r="C82" s="5" t="s">
        <v>74</v>
      </c>
      <c r="D82" s="5"/>
      <c r="E82" s="62" t="s">
        <v>207</v>
      </c>
      <c r="F82" s="60" t="s">
        <v>178</v>
      </c>
      <c r="G82" s="4" t="s">
        <v>33</v>
      </c>
      <c r="H82" s="75" t="s">
        <v>60</v>
      </c>
      <c r="I82" s="75">
        <v>1</v>
      </c>
      <c r="J82" s="75">
        <v>1</v>
      </c>
    </row>
    <row r="83" spans="1:10" x14ac:dyDescent="0.3">
      <c r="A83" s="5">
        <v>35</v>
      </c>
      <c r="B83" s="5">
        <v>6</v>
      </c>
      <c r="C83" s="5" t="s">
        <v>74</v>
      </c>
      <c r="D83" s="5"/>
      <c r="E83" s="62" t="s">
        <v>207</v>
      </c>
      <c r="F83" s="60" t="s">
        <v>179</v>
      </c>
      <c r="G83" s="4" t="s">
        <v>33</v>
      </c>
      <c r="H83" s="75" t="s">
        <v>60</v>
      </c>
      <c r="I83" s="75">
        <v>1</v>
      </c>
      <c r="J83" s="75">
        <v>2</v>
      </c>
    </row>
    <row r="84" spans="1:10" x14ac:dyDescent="0.3">
      <c r="A84" s="5">
        <v>13</v>
      </c>
      <c r="B84" s="5">
        <v>1</v>
      </c>
      <c r="C84" s="5" t="s">
        <v>74</v>
      </c>
      <c r="D84" s="5"/>
      <c r="E84" s="62" t="s">
        <v>207</v>
      </c>
      <c r="F84" s="60" t="s">
        <v>180</v>
      </c>
      <c r="G84" s="4" t="s">
        <v>35</v>
      </c>
      <c r="H84" s="75" t="s">
        <v>66</v>
      </c>
      <c r="I84" s="75">
        <v>1</v>
      </c>
      <c r="J84" s="75">
        <v>7</v>
      </c>
    </row>
    <row r="85" spans="1:10" x14ac:dyDescent="0.3">
      <c r="A85" s="5">
        <v>14</v>
      </c>
      <c r="B85" s="5">
        <v>2</v>
      </c>
      <c r="C85" s="5" t="s">
        <v>74</v>
      </c>
      <c r="D85" s="5"/>
      <c r="E85" s="62" t="s">
        <v>207</v>
      </c>
      <c r="F85" s="60" t="s">
        <v>181</v>
      </c>
      <c r="G85" s="4" t="s">
        <v>35</v>
      </c>
      <c r="H85" s="75" t="s">
        <v>66</v>
      </c>
      <c r="I85" s="75">
        <v>1</v>
      </c>
      <c r="J85" s="75">
        <v>2</v>
      </c>
    </row>
    <row r="86" spans="1:10" x14ac:dyDescent="0.3">
      <c r="A86" s="5">
        <v>15</v>
      </c>
      <c r="B86" s="5">
        <v>3</v>
      </c>
      <c r="C86" s="5" t="s">
        <v>74</v>
      </c>
      <c r="D86" s="5"/>
      <c r="E86" s="62" t="s">
        <v>207</v>
      </c>
      <c r="F86" s="60" t="s">
        <v>182</v>
      </c>
      <c r="G86" s="4" t="s">
        <v>35</v>
      </c>
      <c r="H86" s="75" t="s">
        <v>66</v>
      </c>
      <c r="I86" s="75">
        <v>1</v>
      </c>
      <c r="J86" s="75">
        <v>1</v>
      </c>
    </row>
    <row r="87" spans="1:10" x14ac:dyDescent="0.3">
      <c r="A87" s="5">
        <v>16</v>
      </c>
      <c r="B87" s="5">
        <v>4</v>
      </c>
      <c r="C87" s="5" t="s">
        <v>74</v>
      </c>
      <c r="D87" s="5"/>
      <c r="E87" s="62" t="s">
        <v>207</v>
      </c>
      <c r="F87" s="60" t="s">
        <v>183</v>
      </c>
      <c r="G87" s="4" t="s">
        <v>35</v>
      </c>
      <c r="H87" s="75" t="s">
        <v>66</v>
      </c>
      <c r="I87" s="75">
        <v>1</v>
      </c>
      <c r="J87" s="75">
        <v>2</v>
      </c>
    </row>
    <row r="88" spans="1:10" x14ac:dyDescent="0.3">
      <c r="A88" s="5">
        <v>17</v>
      </c>
      <c r="B88" s="5">
        <v>5</v>
      </c>
      <c r="C88" s="5" t="s">
        <v>74</v>
      </c>
      <c r="D88" s="5" t="s">
        <v>190</v>
      </c>
      <c r="E88" s="62" t="s">
        <v>207</v>
      </c>
      <c r="F88" s="60" t="s">
        <v>184</v>
      </c>
      <c r="G88" s="4" t="s">
        <v>35</v>
      </c>
      <c r="H88" s="75" t="s">
        <v>66</v>
      </c>
      <c r="I88" s="75">
        <v>1</v>
      </c>
      <c r="J88" s="75">
        <v>2</v>
      </c>
    </row>
    <row r="89" spans="1:10" x14ac:dyDescent="0.3">
      <c r="A89" s="5">
        <v>18</v>
      </c>
      <c r="B89" s="5">
        <v>6</v>
      </c>
      <c r="C89" s="5" t="s">
        <v>74</v>
      </c>
      <c r="D89" s="5" t="s">
        <v>190</v>
      </c>
      <c r="E89" s="62" t="s">
        <v>207</v>
      </c>
      <c r="F89" s="60" t="s">
        <v>185</v>
      </c>
      <c r="G89" s="4" t="s">
        <v>35</v>
      </c>
      <c r="H89" s="75" t="s">
        <v>66</v>
      </c>
      <c r="I89" s="75">
        <v>1</v>
      </c>
      <c r="J89" s="75">
        <v>7</v>
      </c>
    </row>
    <row r="90" spans="1:10" x14ac:dyDescent="0.3">
      <c r="A90" s="5">
        <v>36</v>
      </c>
      <c r="B90" s="5">
        <v>1</v>
      </c>
      <c r="C90" s="5" t="s">
        <v>74</v>
      </c>
      <c r="D90" s="5"/>
      <c r="E90" s="62" t="s">
        <v>207</v>
      </c>
      <c r="F90" s="60" t="s">
        <v>91</v>
      </c>
      <c r="G90" s="4" t="s">
        <v>25</v>
      </c>
      <c r="H90" s="75" t="s">
        <v>55</v>
      </c>
      <c r="I90" s="75">
        <v>1</v>
      </c>
      <c r="J90" s="75">
        <v>1</v>
      </c>
    </row>
    <row r="91" spans="1:10" x14ac:dyDescent="0.3">
      <c r="A91" s="5">
        <v>37</v>
      </c>
      <c r="B91" s="5">
        <v>2</v>
      </c>
      <c r="C91" s="5" t="s">
        <v>74</v>
      </c>
      <c r="D91" s="5"/>
      <c r="E91" s="62" t="s">
        <v>207</v>
      </c>
      <c r="F91" s="60" t="s">
        <v>92</v>
      </c>
      <c r="G91" s="4" t="s">
        <v>25</v>
      </c>
      <c r="H91" s="75" t="s">
        <v>93</v>
      </c>
      <c r="I91" s="75">
        <v>1</v>
      </c>
      <c r="J91" s="75">
        <v>1</v>
      </c>
    </row>
    <row r="92" spans="1:10" x14ac:dyDescent="0.3">
      <c r="A92" s="5">
        <v>38</v>
      </c>
      <c r="B92" s="5">
        <v>3</v>
      </c>
      <c r="C92" s="5" t="s">
        <v>74</v>
      </c>
      <c r="D92" s="5"/>
      <c r="E92" s="62" t="s">
        <v>207</v>
      </c>
      <c r="F92" s="60" t="s">
        <v>94</v>
      </c>
      <c r="G92" s="4" t="s">
        <v>25</v>
      </c>
      <c r="H92" s="75" t="s">
        <v>95</v>
      </c>
      <c r="I92" s="75">
        <v>1</v>
      </c>
      <c r="J92" s="75">
        <v>1</v>
      </c>
    </row>
    <row r="93" spans="1:10" x14ac:dyDescent="0.3">
      <c r="A93" s="5">
        <v>39</v>
      </c>
      <c r="B93" s="5">
        <v>4</v>
      </c>
      <c r="C93" s="5" t="s">
        <v>74</v>
      </c>
      <c r="D93" s="5"/>
      <c r="E93" s="62" t="s">
        <v>207</v>
      </c>
      <c r="F93" s="60" t="s">
        <v>96</v>
      </c>
      <c r="G93" s="4" t="s">
        <v>25</v>
      </c>
      <c r="H93" s="75" t="s">
        <v>55</v>
      </c>
      <c r="I93" s="75">
        <v>1</v>
      </c>
      <c r="J93" s="75">
        <v>1</v>
      </c>
    </row>
    <row r="94" spans="1:10" x14ac:dyDescent="0.3">
      <c r="A94" s="5">
        <v>40</v>
      </c>
      <c r="B94" s="5">
        <v>5</v>
      </c>
      <c r="C94" s="5" t="s">
        <v>74</v>
      </c>
      <c r="D94" s="5" t="s">
        <v>190</v>
      </c>
      <c r="E94" s="62" t="s">
        <v>207</v>
      </c>
      <c r="F94" s="60" t="s">
        <v>97</v>
      </c>
      <c r="G94" s="4" t="s">
        <v>25</v>
      </c>
      <c r="H94" s="75" t="s">
        <v>93</v>
      </c>
      <c r="I94" s="75">
        <v>1</v>
      </c>
      <c r="J94" s="75">
        <v>2</v>
      </c>
    </row>
    <row r="95" spans="1:10" x14ac:dyDescent="0.3">
      <c r="A95" s="5">
        <v>41</v>
      </c>
      <c r="B95" s="5">
        <v>6</v>
      </c>
      <c r="C95" s="5" t="s">
        <v>74</v>
      </c>
      <c r="D95" s="5" t="s">
        <v>190</v>
      </c>
      <c r="E95" s="62" t="s">
        <v>207</v>
      </c>
      <c r="F95" s="60" t="s">
        <v>98</v>
      </c>
      <c r="G95" s="4" t="s">
        <v>25</v>
      </c>
      <c r="H95" s="75" t="s">
        <v>93</v>
      </c>
      <c r="I95" s="75">
        <v>1</v>
      </c>
      <c r="J95" s="75">
        <v>2</v>
      </c>
    </row>
    <row r="96" spans="1:10" x14ac:dyDescent="0.3">
      <c r="A96" s="5">
        <v>84</v>
      </c>
      <c r="B96" s="5">
        <v>1</v>
      </c>
      <c r="C96" s="5" t="s">
        <v>74</v>
      </c>
      <c r="D96" s="5"/>
      <c r="E96" s="62" t="s">
        <v>207</v>
      </c>
      <c r="F96" s="61" t="s">
        <v>151</v>
      </c>
      <c r="G96" s="4" t="s">
        <v>58</v>
      </c>
      <c r="H96" s="75" t="s">
        <v>189</v>
      </c>
      <c r="I96" s="5">
        <v>1</v>
      </c>
      <c r="J96" s="5"/>
    </row>
    <row r="97" spans="1:10" x14ac:dyDescent="0.3">
      <c r="A97" s="5">
        <v>85</v>
      </c>
      <c r="B97" s="5">
        <v>2</v>
      </c>
      <c r="C97" s="5" t="s">
        <v>74</v>
      </c>
      <c r="D97" s="5"/>
      <c r="E97" s="62" t="s">
        <v>207</v>
      </c>
      <c r="F97" s="61" t="s">
        <v>152</v>
      </c>
      <c r="G97" s="4" t="s">
        <v>58</v>
      </c>
      <c r="H97" s="75" t="s">
        <v>189</v>
      </c>
      <c r="I97" s="5">
        <v>1</v>
      </c>
      <c r="J97" s="5"/>
    </row>
    <row r="98" spans="1:10" x14ac:dyDescent="0.3">
      <c r="A98" s="5">
        <v>86</v>
      </c>
      <c r="B98" s="5">
        <v>3</v>
      </c>
      <c r="C98" s="5" t="s">
        <v>74</v>
      </c>
      <c r="D98" s="5"/>
      <c r="E98" s="62" t="s">
        <v>207</v>
      </c>
      <c r="F98" s="61" t="s">
        <v>153</v>
      </c>
      <c r="G98" s="4" t="s">
        <v>58</v>
      </c>
      <c r="H98" s="75" t="s">
        <v>189</v>
      </c>
      <c r="I98" s="5">
        <v>1</v>
      </c>
      <c r="J98" s="5"/>
    </row>
    <row r="99" spans="1:10" x14ac:dyDescent="0.3">
      <c r="A99" s="5">
        <v>87</v>
      </c>
      <c r="B99" s="5">
        <v>4</v>
      </c>
      <c r="C99" s="5" t="s">
        <v>74</v>
      </c>
      <c r="D99" s="5"/>
      <c r="E99" s="62" t="s">
        <v>207</v>
      </c>
      <c r="F99" s="61" t="s">
        <v>154</v>
      </c>
      <c r="G99" s="4" t="s">
        <v>58</v>
      </c>
      <c r="H99" s="75" t="s">
        <v>189</v>
      </c>
      <c r="I99" s="5">
        <v>1</v>
      </c>
      <c r="J99" s="5"/>
    </row>
    <row r="100" spans="1:10" x14ac:dyDescent="0.3">
      <c r="A100" s="5">
        <v>88</v>
      </c>
      <c r="B100" s="5">
        <v>5</v>
      </c>
      <c r="C100" s="5" t="s">
        <v>74</v>
      </c>
      <c r="D100" s="5"/>
      <c r="E100" s="62" t="s">
        <v>207</v>
      </c>
      <c r="F100" s="61" t="s">
        <v>155</v>
      </c>
      <c r="G100" s="4" t="s">
        <v>58</v>
      </c>
      <c r="H100" s="75" t="s">
        <v>189</v>
      </c>
      <c r="I100" s="5">
        <v>1</v>
      </c>
      <c r="J100" s="5"/>
    </row>
    <row r="101" spans="1:10" x14ac:dyDescent="0.3">
      <c r="A101" s="5">
        <v>89</v>
      </c>
      <c r="B101" s="5">
        <v>6</v>
      </c>
      <c r="C101" s="5" t="s">
        <v>74</v>
      </c>
      <c r="D101" s="5"/>
      <c r="E101" s="62" t="s">
        <v>207</v>
      </c>
      <c r="F101" s="61" t="s">
        <v>156</v>
      </c>
      <c r="G101" s="4" t="s">
        <v>58</v>
      </c>
      <c r="H101" s="75" t="s">
        <v>67</v>
      </c>
      <c r="I101" s="5">
        <v>1</v>
      </c>
      <c r="J101" s="5"/>
    </row>
  </sheetData>
  <sortState ref="A7:AG68">
    <sortCondition ref="G7:G68"/>
    <sortCondition ref="H7:H68"/>
    <sortCondition ref="I7:I68"/>
    <sortCondition ref="J7:J68"/>
    <sortCondition ref="F7:F68"/>
  </sortState>
  <mergeCells count="3">
    <mergeCell ref="A3:J3"/>
    <mergeCell ref="A1:J1"/>
    <mergeCell ref="A2:J2"/>
  </mergeCells>
  <phoneticPr fontId="14" type="noConversion"/>
  <printOptions horizontalCentered="1"/>
  <pageMargins left="0.23622047244094491" right="0.19685039370078741" top="0.31" bottom="0.59" header="0.19685039370078741" footer="0.19685039370078741"/>
  <pageSetup paperSize="9" scale="92" fitToHeight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Ком.прот.</vt:lpstr>
      <vt:lpstr>сітка 16</vt:lpstr>
      <vt:lpstr>Список уч.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2023-09-21T13:54:37Z</cp:lastPrinted>
  <dcterms:created xsi:type="dcterms:W3CDTF">2016-05-20T11:06:26Z</dcterms:created>
  <dcterms:modified xsi:type="dcterms:W3CDTF">2023-09-21T14:22:12Z</dcterms:modified>
</cp:coreProperties>
</file>