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УБiП =105 Гб\_Спорт\_Спартакiади\!!_2023-24\"/>
    </mc:Choice>
  </mc:AlternateContent>
  <bookViews>
    <workbookView xWindow="0" yWindow="0" windowWidth="18420" windowHeight="8976" tabRatio="715"/>
  </bookViews>
  <sheets>
    <sheet name="командний прот" sheetId="23" r:id="rId1"/>
    <sheet name="сітка 16" sheetId="18" r:id="rId2"/>
    <sheet name="Список уч." sheetId="22" r:id="rId3"/>
  </sheets>
  <calcPr calcId="162913"/>
</workbook>
</file>

<file path=xl/calcChain.xml><?xml version="1.0" encoding="utf-8"?>
<calcChain xmlns="http://schemas.openxmlformats.org/spreadsheetml/2006/main">
  <c r="M15" i="18" l="1"/>
  <c r="Q9" i="18"/>
  <c r="O11" i="18"/>
  <c r="O18" i="18"/>
  <c r="O27" i="18"/>
  <c r="Q16" i="18"/>
  <c r="Q25" i="18"/>
  <c r="Q32" i="18"/>
  <c r="Q36" i="18" l="1"/>
  <c r="D35" i="18"/>
  <c r="A35" i="18"/>
  <c r="S34" i="18"/>
  <c r="O34" i="18"/>
  <c r="F33" i="18"/>
  <c r="A33" i="18"/>
  <c r="S31" i="18"/>
  <c r="D31" i="18"/>
  <c r="A31" i="18"/>
  <c r="M30" i="18"/>
  <c r="Q29" i="18"/>
  <c r="A29" i="18"/>
  <c r="K28" i="18"/>
  <c r="H28" i="18"/>
  <c r="S27" i="18"/>
  <c r="D27" i="18"/>
  <c r="A27" i="18"/>
  <c r="M25" i="18"/>
  <c r="F25" i="18"/>
  <c r="A25" i="18"/>
  <c r="S24" i="18"/>
  <c r="K23" i="18"/>
  <c r="H23" i="18"/>
  <c r="D23" i="18"/>
  <c r="A23" i="18"/>
  <c r="A21" i="18"/>
  <c r="Q20" i="18"/>
  <c r="K19" i="18"/>
  <c r="H19" i="18"/>
  <c r="D19" i="18"/>
  <c r="A19" i="18"/>
  <c r="S18" i="18"/>
  <c r="F17" i="18"/>
  <c r="A17" i="18"/>
  <c r="S15" i="18"/>
  <c r="D15" i="18"/>
  <c r="A15" i="18"/>
  <c r="Q13" i="18"/>
  <c r="K13" i="18"/>
  <c r="H13" i="18"/>
  <c r="A13" i="18"/>
  <c r="S11" i="18"/>
  <c r="D11" i="18"/>
  <c r="A11" i="18"/>
  <c r="M9" i="18"/>
  <c r="F9" i="18"/>
  <c r="A9" i="18"/>
  <c r="S8" i="18"/>
  <c r="D7" i="18"/>
  <c r="A7" i="18"/>
  <c r="Q17" i="18"/>
  <c r="A5" i="18"/>
</calcChain>
</file>

<file path=xl/sharedStrings.xml><?xml version="1.0" encoding="utf-8"?>
<sst xmlns="http://schemas.openxmlformats.org/spreadsheetml/2006/main" count="678" uniqueCount="229">
  <si>
    <t>1 тур</t>
  </si>
  <si>
    <t>2 тур</t>
  </si>
  <si>
    <t>3 тур</t>
  </si>
  <si>
    <t>4 тур</t>
  </si>
  <si>
    <t xml:space="preserve">W-переможець </t>
  </si>
  <si>
    <t xml:space="preserve">L-переможений </t>
  </si>
  <si>
    <t>Агробіологічний факультет</t>
  </si>
  <si>
    <t xml:space="preserve">ННІ лісового і  садово-паркового  господарства </t>
  </si>
  <si>
    <t>Механіко-технологічний факультет</t>
  </si>
  <si>
    <t>Факультет харчових технологій та управління якістю продукції АПК</t>
  </si>
  <si>
    <t>Економічний факультет</t>
  </si>
  <si>
    <t>ННІ енергетики, автоматики і енергозбереження</t>
  </si>
  <si>
    <t>Факультет захисту рослин, біотехнологій та екології</t>
  </si>
  <si>
    <t>Гуманітарно-педагогічний факультет</t>
  </si>
  <si>
    <t>Факультет інформаційних технологій</t>
  </si>
  <si>
    <t>Факультет тваринництва та водних біоресурсів</t>
  </si>
  <si>
    <t>Факультет аграрного  менеджменту</t>
  </si>
  <si>
    <t xml:space="preserve">Юридичний факультет </t>
  </si>
  <si>
    <t>Факультет ветеринарної медицини</t>
  </si>
  <si>
    <t>№ з/п</t>
  </si>
  <si>
    <t>Команди</t>
  </si>
  <si>
    <t>Скоро-
чення</t>
  </si>
  <si>
    <t>Екон.</t>
  </si>
  <si>
    <t>Агро.</t>
  </si>
  <si>
    <t>ЛСПГ</t>
  </si>
  <si>
    <t>МТ</t>
  </si>
  <si>
    <t>ТВБ</t>
  </si>
  <si>
    <t>ІТ</t>
  </si>
  <si>
    <t>КД</t>
  </si>
  <si>
    <t>ХТУЯ</t>
  </si>
  <si>
    <t>ЕАЕ</t>
  </si>
  <si>
    <t>ЗРБЕ</t>
  </si>
  <si>
    <t>ЗВ</t>
  </si>
  <si>
    <t>Юрид.</t>
  </si>
  <si>
    <t>Вет.</t>
  </si>
  <si>
    <t>ГП</t>
  </si>
  <si>
    <t>АМ</t>
  </si>
  <si>
    <t xml:space="preserve">Головний суддя                                                             </t>
  </si>
  <si>
    <t xml:space="preserve">Головний секретар                                                        </t>
  </si>
  <si>
    <t>Список учасників змагань</t>
  </si>
  <si>
    <t>Головний суддя</t>
  </si>
  <si>
    <t>Фінал за 1-2 місця</t>
  </si>
  <si>
    <t>Головний секретар</t>
  </si>
  <si>
    <t>Прізвище, ім`я</t>
  </si>
  <si>
    <t>Курс</t>
  </si>
  <si>
    <t>Міс-
це</t>
  </si>
  <si>
    <t>№
з/п</t>
  </si>
  <si>
    <t>№
ННІ,
ф-ту</t>
  </si>
  <si>
    <t>Вид спорту</t>
  </si>
  <si>
    <t>Факуль-
тет</t>
  </si>
  <si>
    <t>Спеціаль-
ність</t>
  </si>
  <si>
    <t>Гру- па</t>
  </si>
  <si>
    <t>Програма</t>
  </si>
  <si>
    <t>ННІ неперервної освіти і туризму</t>
  </si>
  <si>
    <t>НОТ</t>
  </si>
  <si>
    <t>Сергій ВЕРБИЦЬКИЙ</t>
  </si>
  <si>
    <t>Факультет землевпорядкування</t>
  </si>
  <si>
    <t xml:space="preserve"> 5-6  місця</t>
  </si>
  <si>
    <t xml:space="preserve"> 7-8   місця</t>
  </si>
  <si>
    <t xml:space="preserve"> 9- 12   місця</t>
  </si>
  <si>
    <t>Місце</t>
  </si>
  <si>
    <t>Змагання студентів перших курсів НУБіП України 2023-2024 навчального року</t>
  </si>
  <si>
    <t>Схватка  за 3-4 місця</t>
  </si>
  <si>
    <t>67-ма спартакіада студентів НУБіП України 
2022-2023 навчального року</t>
  </si>
  <si>
    <t>Змагання серед студентів бакалаврів (1-их курсів + 1 курси с.т.н.)</t>
  </si>
  <si>
    <t>Стадіон НУБіП України</t>
  </si>
  <si>
    <t>Протокол командної першості</t>
  </si>
  <si>
    <t>67-ма спартакіада студентів НУБіП України 2022-2023 навчального року</t>
  </si>
  <si>
    <t>ПЕРЕТЯГУВАННЯ   КАНАТУ</t>
  </si>
  <si>
    <t>канат</t>
  </si>
  <si>
    <r>
      <rPr>
        <b/>
        <sz val="24"/>
        <rFont val="Arial"/>
        <family val="2"/>
        <charset val="204"/>
      </rPr>
      <t xml:space="preserve">Сітка змагань з </t>
    </r>
    <r>
      <rPr>
        <sz val="20"/>
        <rFont val="Arial"/>
        <family val="2"/>
        <charset val="204"/>
      </rPr>
      <t xml:space="preserve">      </t>
    </r>
    <r>
      <rPr>
        <b/>
        <sz val="36"/>
        <color indexed="10"/>
        <rFont val="Arial"/>
        <family val="2"/>
        <charset val="204"/>
      </rPr>
      <t xml:space="preserve">перетягування канату </t>
    </r>
  </si>
  <si>
    <t>1 місце</t>
  </si>
  <si>
    <t xml:space="preserve"> - </t>
  </si>
  <si>
    <t>2 місце</t>
  </si>
  <si>
    <t>3 місце</t>
  </si>
  <si>
    <t>4 місце</t>
  </si>
  <si>
    <t xml:space="preserve"> -  </t>
  </si>
  <si>
    <t xml:space="preserve"> + </t>
  </si>
  <si>
    <t>14 вересня 2023 р.</t>
  </si>
  <si>
    <t>В'ячеслав ПАРХОМЕНКО</t>
  </si>
  <si>
    <t xml:space="preserve"> 13-15   місця</t>
  </si>
  <si>
    <t xml:space="preserve"> 9-12 </t>
  </si>
  <si>
    <t xml:space="preserve"> 7-8 </t>
  </si>
  <si>
    <t xml:space="preserve"> 5-6 </t>
  </si>
  <si>
    <t xml:space="preserve"> 13-15 </t>
  </si>
  <si>
    <t>АІ</t>
  </si>
  <si>
    <t>Трохименнко Владислав</t>
  </si>
  <si>
    <t>Панасенко Степан</t>
  </si>
  <si>
    <t>Чернишенко Андрій</t>
  </si>
  <si>
    <t>Миронов Владислав</t>
  </si>
  <si>
    <t>Іваніченко Дмитро</t>
  </si>
  <si>
    <t>Суханевич Володимир</t>
  </si>
  <si>
    <t>Ковальчук Олег</t>
  </si>
  <si>
    <t>Котлубовський Олександр</t>
  </si>
  <si>
    <t>Клименко Богдан</t>
  </si>
  <si>
    <t>Заярний Сергій</t>
  </si>
  <si>
    <t>ТТ</t>
  </si>
  <si>
    <t>Всього 143 учасників:  (143 чол. + 0 жін.)</t>
  </si>
  <si>
    <t>Сахацький Роман</t>
  </si>
  <si>
    <t>АБ</t>
  </si>
  <si>
    <t>Ганніч Олександр</t>
  </si>
  <si>
    <t xml:space="preserve">Кушта Віктор </t>
  </si>
  <si>
    <t>Дишлюк Олександр</t>
  </si>
  <si>
    <t>Дишлюк Микола</t>
  </si>
  <si>
    <t>Телештан Євгеній</t>
  </si>
  <si>
    <t>Аксьоненко Андрій</t>
  </si>
  <si>
    <t>Горобець Сергій</t>
  </si>
  <si>
    <t>Адамчук Богдан</t>
  </si>
  <si>
    <t>Пальонко Микола</t>
  </si>
  <si>
    <t>Гусарук Павло</t>
  </si>
  <si>
    <t xml:space="preserve">Никифоров Даніїл </t>
  </si>
  <si>
    <t>Никоненко Владислав</t>
  </si>
  <si>
    <t>ТВППТ</t>
  </si>
  <si>
    <t>Можчіль Алан</t>
  </si>
  <si>
    <t>1 стн</t>
  </si>
  <si>
    <t>Гуляєв Станіслав</t>
  </si>
  <si>
    <t>Бєлан Андрій</t>
  </si>
  <si>
    <t>ВБР</t>
  </si>
  <si>
    <t>Богушевський Олександр</t>
  </si>
  <si>
    <t>Павлик Євгеній</t>
  </si>
  <si>
    <t>Колба Сергій</t>
  </si>
  <si>
    <t>Менделевич Володимир</t>
  </si>
  <si>
    <t>1стн</t>
  </si>
  <si>
    <t>Кириленко Данило</t>
  </si>
  <si>
    <t>Жеребцов Дмитро</t>
  </si>
  <si>
    <t>Гузь Валентин</t>
  </si>
  <si>
    <t>Бойко Владислав</t>
  </si>
  <si>
    <t>Чех Богдан</t>
  </si>
  <si>
    <t>Вет</t>
  </si>
  <si>
    <t>Бондаренко Валентин</t>
  </si>
  <si>
    <t xml:space="preserve">Товстоп’ят Ростислав </t>
  </si>
  <si>
    <t>Кравець Юрій</t>
  </si>
  <si>
    <t>Мозговий Владислав</t>
  </si>
  <si>
    <t>Сідоров Ярослав</t>
  </si>
  <si>
    <t>Семенюк Богдан</t>
  </si>
  <si>
    <t>Суський Віталій</t>
  </si>
  <si>
    <t xml:space="preserve">Тарасюк Володимир </t>
  </si>
  <si>
    <t>Март Радимир</t>
  </si>
  <si>
    <t>Сич Ярослав</t>
  </si>
  <si>
    <t>Поповський Артур</t>
  </si>
  <si>
    <t>Соловйов Євгеній</t>
  </si>
  <si>
    <t>Рудник Никита</t>
  </si>
  <si>
    <t>Глушин Максим</t>
  </si>
  <si>
    <t>Полонський Денис</t>
  </si>
  <si>
    <t>Баландюк Андрій</t>
  </si>
  <si>
    <t>Годованець Микита</t>
  </si>
  <si>
    <t>Дорошенко Вадим</t>
  </si>
  <si>
    <t>Чеберн Тимур</t>
  </si>
  <si>
    <t>Дудник Євгеній</t>
  </si>
  <si>
    <t>Лакіза Владислав</t>
  </si>
  <si>
    <t>Цуркан Микола</t>
  </si>
  <si>
    <t>Друченко Андрій</t>
  </si>
  <si>
    <t>Волаов</t>
  </si>
  <si>
    <t>Сишчок Богдан</t>
  </si>
  <si>
    <t>Павло</t>
  </si>
  <si>
    <t>Волков Артем</t>
  </si>
  <si>
    <t>Шпак Ярослав</t>
  </si>
  <si>
    <t>Ісаков Шамай</t>
  </si>
  <si>
    <t>Сидоренко Руслан</t>
  </si>
  <si>
    <t>Лукашенко-Аветісян Руслан</t>
  </si>
  <si>
    <t>Куліш Артем</t>
  </si>
  <si>
    <t>Назаренко Єгор</t>
  </si>
  <si>
    <t>Мигель Ярослав</t>
  </si>
  <si>
    <t>Рябокожушний Дмитро</t>
  </si>
  <si>
    <t>Некрут Михайло</t>
  </si>
  <si>
    <t>ЕЕЕ</t>
  </si>
  <si>
    <t>Демчук Владислав</t>
  </si>
  <si>
    <t>Копійченко Олександр</t>
  </si>
  <si>
    <t>ІЕС</t>
  </si>
  <si>
    <t>Михайченко Ярослав</t>
  </si>
  <si>
    <t>Арістов Тимофій</t>
  </si>
  <si>
    <t>Буряк Олександр</t>
  </si>
  <si>
    <t>1ст</t>
  </si>
  <si>
    <t>Павлов Андрій</t>
  </si>
  <si>
    <t>Данільченко Олег</t>
  </si>
  <si>
    <t>Рябоконь Владислав</t>
  </si>
  <si>
    <t>Шевцов Олександр</t>
  </si>
  <si>
    <t>Онопрійчук Владислав</t>
  </si>
  <si>
    <t>Погрібний Ярослав</t>
  </si>
  <si>
    <t>Можарівський Ярослав</t>
  </si>
  <si>
    <t>Міньковський Сергій</t>
  </si>
  <si>
    <t>МЕ</t>
  </si>
  <si>
    <t>Сіренко Іван</t>
  </si>
  <si>
    <t>КФ</t>
  </si>
  <si>
    <t>Кохан Кіріл</t>
  </si>
  <si>
    <t>ПТБД</t>
  </si>
  <si>
    <t>Лук'янчиков Богдан</t>
  </si>
  <si>
    <t>Лучіцький Олег</t>
  </si>
  <si>
    <t>Антипенко Ілля</t>
  </si>
  <si>
    <t>Гнедко Владислав</t>
  </si>
  <si>
    <t>Шаповал Артем</t>
  </si>
  <si>
    <t>Уманський Богдан</t>
  </si>
  <si>
    <t>Науменко Віктор</t>
  </si>
  <si>
    <t>Сова Богдан</t>
  </si>
  <si>
    <t>Романенко Роман</t>
  </si>
  <si>
    <t>Дануца Артем</t>
  </si>
  <si>
    <t>Дмитренко Артем</t>
  </si>
  <si>
    <t>Колесниченко Олександр</t>
  </si>
  <si>
    <t>Коцур Олександр</t>
  </si>
  <si>
    <t>Дєдушев Антон</t>
  </si>
  <si>
    <t>Лукавський Сергій</t>
  </si>
  <si>
    <t>Андреєв Іван</t>
  </si>
  <si>
    <t>Красильніков Олексій</t>
  </si>
  <si>
    <t>Гранатюк Д.</t>
  </si>
  <si>
    <t>Веретельніков Д.</t>
  </si>
  <si>
    <t>Гавриш О.</t>
  </si>
  <si>
    <t>Макаров В.</t>
  </si>
  <si>
    <t>ФКС</t>
  </si>
  <si>
    <t xml:space="preserve">Пушенко Д. </t>
  </si>
  <si>
    <t>Коломієць Д.</t>
  </si>
  <si>
    <t xml:space="preserve">Яцутин О. </t>
  </si>
  <si>
    <t>Попович Д.</t>
  </si>
  <si>
    <t>Вітер Д.</t>
  </si>
  <si>
    <t>Ярмольчук Д.</t>
  </si>
  <si>
    <t>НВ</t>
  </si>
  <si>
    <t>Кузьменко М.</t>
  </si>
  <si>
    <t>Еко</t>
  </si>
  <si>
    <t>Біот</t>
  </si>
  <si>
    <t>ЗіК</t>
  </si>
  <si>
    <t>КІБ</t>
  </si>
  <si>
    <t>ІСТ</t>
  </si>
  <si>
    <t>ГіЗ</t>
  </si>
  <si>
    <t>Пс</t>
  </si>
  <si>
    <t>Агро</t>
  </si>
  <si>
    <t>ВМ</t>
  </si>
  <si>
    <t>ФіК</t>
  </si>
  <si>
    <t>2</t>
  </si>
  <si>
    <t>4</t>
  </si>
  <si>
    <t xml:space="preserve"> 14 вересня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</si>
</sst>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23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4"/>
      <color indexed="9"/>
      <name val="Arial"/>
      <family val="2"/>
      <charset val="204"/>
    </font>
    <font>
      <sz val="8"/>
      <name val="Calibri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8"/>
      <color rgb="FF000000"/>
      <name val="Tahoma"/>
      <family val="2"/>
      <charset val="204"/>
    </font>
    <font>
      <sz val="8"/>
      <name val="Arial"/>
      <family val="2"/>
      <charset val="204"/>
    </font>
    <font>
      <b/>
      <sz val="8"/>
      <color indexed="55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24"/>
      <name val="Arial"/>
      <family val="2"/>
      <charset val="204"/>
    </font>
    <font>
      <b/>
      <sz val="28"/>
      <name val="Arial"/>
      <family val="2"/>
      <charset val="204"/>
    </font>
    <font>
      <b/>
      <sz val="36"/>
      <color indexed="10"/>
      <name val="Arial"/>
      <family val="2"/>
      <charset val="204"/>
    </font>
    <font>
      <b/>
      <sz val="18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b/>
      <sz val="20"/>
      <color indexed="8"/>
      <name val="Arial"/>
      <family val="2"/>
      <charset val="204"/>
    </font>
    <font>
      <sz val="24"/>
      <name val="Arial"/>
      <family val="2"/>
      <charset val="204"/>
    </font>
    <font>
      <sz val="26"/>
      <name val="Arial"/>
      <family val="2"/>
      <charset val="204"/>
    </font>
    <font>
      <b/>
      <sz val="26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sz val="28"/>
      <name val="Arial"/>
      <family val="2"/>
      <charset val="204"/>
    </font>
    <font>
      <sz val="28"/>
      <color indexed="9"/>
      <name val="Arial"/>
      <family val="2"/>
      <charset val="204"/>
    </font>
    <font>
      <sz val="28"/>
      <color indexed="10"/>
      <name val="Arial"/>
      <family val="2"/>
      <charset val="204"/>
    </font>
    <font>
      <b/>
      <sz val="28"/>
      <color indexed="8"/>
      <name val="Arial"/>
      <family val="2"/>
      <charset val="204"/>
    </font>
    <font>
      <sz val="28"/>
      <color rgb="FF7030A0"/>
      <name val="Arial"/>
      <family val="2"/>
      <charset val="204"/>
    </font>
    <font>
      <sz val="20"/>
      <color indexed="8"/>
      <name val="Arial"/>
      <family val="2"/>
    </font>
    <font>
      <sz val="20"/>
      <name val="Arial"/>
      <family val="2"/>
    </font>
    <font>
      <b/>
      <sz val="18"/>
      <color indexed="56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rgb="FF7030A0"/>
      <name val="Arial"/>
      <family val="2"/>
      <charset val="204"/>
    </font>
    <font>
      <b/>
      <sz val="26"/>
      <color rgb="FF7030A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7" fillId="2" borderId="0" xfId="2" applyFont="1" applyFill="1"/>
    <xf numFmtId="0" fontId="7" fillId="2" borderId="0" xfId="2" applyFont="1" applyFill="1" applyAlignment="1">
      <alignment horizontal="center" vertical="center"/>
    </xf>
    <xf numFmtId="0" fontId="7" fillId="2" borderId="0" xfId="2" applyNumberFormat="1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2" applyFont="1" applyFill="1" applyBorder="1"/>
    <xf numFmtId="0" fontId="6" fillId="2" borderId="0" xfId="0" applyFont="1" applyFill="1" applyAlignment="1">
      <alignment horizontal="center" vertical="center"/>
    </xf>
    <xf numFmtId="0" fontId="5" fillId="2" borderId="0" xfId="2" applyFont="1" applyFill="1"/>
    <xf numFmtId="0" fontId="5" fillId="2" borderId="0" xfId="2" applyFont="1" applyFill="1" applyAlignment="1">
      <alignment horizontal="center" vertical="center"/>
    </xf>
    <xf numFmtId="0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1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2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8" fillId="2" borderId="0" xfId="2" applyFont="1" applyFill="1"/>
    <xf numFmtId="0" fontId="10" fillId="2" borderId="0" xfId="2" applyFont="1" applyFill="1" applyAlignment="1">
      <alignment horizontal="center"/>
    </xf>
    <xf numFmtId="0" fontId="9" fillId="2" borderId="0" xfId="2" applyNumberFormat="1" applyFont="1" applyFill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5" xfId="2" applyFont="1" applyFill="1" applyBorder="1"/>
    <xf numFmtId="0" fontId="10" fillId="2" borderId="1" xfId="2" applyFont="1" applyFill="1" applyBorder="1" applyAlignment="1">
      <alignment horizontal="center"/>
    </xf>
    <xf numFmtId="0" fontId="9" fillId="2" borderId="0" xfId="2" applyFont="1" applyFill="1" applyBorder="1"/>
    <xf numFmtId="0" fontId="9" fillId="2" borderId="5" xfId="2" applyFont="1" applyFill="1" applyBorder="1"/>
    <xf numFmtId="0" fontId="5" fillId="2" borderId="7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3" fillId="2" borderId="7" xfId="2" applyFont="1" applyFill="1" applyBorder="1"/>
    <xf numFmtId="0" fontId="9" fillId="2" borderId="14" xfId="2" applyFont="1" applyFill="1" applyBorder="1"/>
    <xf numFmtId="0" fontId="8" fillId="2" borderId="0" xfId="2" applyFont="1" applyFill="1" applyBorder="1" applyAlignment="1">
      <alignment horizontal="right"/>
    </xf>
    <xf numFmtId="1" fontId="9" fillId="2" borderId="0" xfId="2" applyNumberFormat="1" applyFont="1" applyFill="1" applyBorder="1" applyAlignment="1"/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3" fillId="2" borderId="12" xfId="2" applyFont="1" applyFill="1" applyBorder="1"/>
    <xf numFmtId="0" fontId="5" fillId="2" borderId="22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17" fillId="2" borderId="0" xfId="2" applyFont="1" applyFill="1"/>
    <xf numFmtId="0" fontId="18" fillId="2" borderId="0" xfId="2" applyFont="1" applyFill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9" fillId="2" borderId="0" xfId="2" applyFont="1" applyFill="1"/>
    <xf numFmtId="0" fontId="2" fillId="0" borderId="1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/>
    <xf numFmtId="0" fontId="23" fillId="2" borderId="0" xfId="2" applyFont="1" applyFill="1" applyBorder="1" applyAlignment="1">
      <alignment horizontal="center" vertical="center"/>
    </xf>
    <xf numFmtId="1" fontId="30" fillId="2" borderId="4" xfId="2" applyNumberFormat="1" applyFont="1" applyFill="1" applyBorder="1" applyAlignment="1">
      <alignment horizontal="center" vertical="center"/>
    </xf>
    <xf numFmtId="49" fontId="30" fillId="2" borderId="1" xfId="2" applyNumberFormat="1" applyFont="1" applyFill="1" applyBorder="1" applyAlignment="1">
      <alignment horizontal="center" vertical="center"/>
    </xf>
    <xf numFmtId="0" fontId="30" fillId="2" borderId="0" xfId="2" applyNumberFormat="1" applyFont="1" applyFill="1" applyAlignment="1">
      <alignment horizontal="center" vertical="center"/>
    </xf>
    <xf numFmtId="0" fontId="30" fillId="2" borderId="11" xfId="2" applyNumberFormat="1" applyFont="1" applyFill="1" applyBorder="1" applyAlignment="1">
      <alignment horizontal="center" vertical="center"/>
    </xf>
    <xf numFmtId="0" fontId="30" fillId="2" borderId="1" xfId="2" applyNumberFormat="1" applyFont="1" applyFill="1" applyBorder="1" applyAlignment="1">
      <alignment horizontal="center" vertical="center"/>
    </xf>
    <xf numFmtId="1" fontId="30" fillId="2" borderId="16" xfId="2" applyNumberFormat="1" applyFont="1" applyFill="1" applyBorder="1" applyAlignment="1">
      <alignment horizontal="center" vertical="center"/>
    </xf>
    <xf numFmtId="0" fontId="30" fillId="2" borderId="15" xfId="2" applyNumberFormat="1" applyFont="1" applyFill="1" applyBorder="1" applyAlignment="1">
      <alignment horizontal="center" vertical="center"/>
    </xf>
    <xf numFmtId="0" fontId="30" fillId="2" borderId="3" xfId="2" applyNumberFormat="1" applyFont="1" applyFill="1" applyBorder="1" applyAlignment="1">
      <alignment horizontal="center" vertical="center"/>
    </xf>
    <xf numFmtId="0" fontId="31" fillId="2" borderId="5" xfId="2" applyFont="1" applyFill="1" applyBorder="1" applyAlignment="1">
      <alignment horizontal="center" vertical="center"/>
    </xf>
    <xf numFmtId="0" fontId="30" fillId="2" borderId="5" xfId="2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1" fontId="30" fillId="2" borderId="6" xfId="2" applyNumberFormat="1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0" fontId="30" fillId="2" borderId="6" xfId="2" applyNumberFormat="1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33" fillId="2" borderId="0" xfId="2" applyFont="1" applyFill="1" applyAlignment="1">
      <alignment horizontal="center" vertical="center"/>
    </xf>
    <xf numFmtId="0" fontId="34" fillId="2" borderId="6" xfId="2" applyNumberFormat="1" applyFont="1" applyFill="1" applyBorder="1" applyAlignment="1">
      <alignment horizontal="center" vertical="center"/>
    </xf>
    <xf numFmtId="1" fontId="34" fillId="2" borderId="24" xfId="2" applyNumberFormat="1" applyFont="1" applyFill="1" applyBorder="1" applyAlignment="1">
      <alignment horizontal="center" vertical="center"/>
    </xf>
    <xf numFmtId="1" fontId="34" fillId="2" borderId="6" xfId="2" applyNumberFormat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1" fontId="30" fillId="2" borderId="2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1" fontId="30" fillId="2" borderId="11" xfId="2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/>
    </xf>
    <xf numFmtId="0" fontId="34" fillId="2" borderId="13" xfId="2" applyFont="1" applyFill="1" applyBorder="1" applyAlignment="1">
      <alignment horizontal="center" vertical="center"/>
    </xf>
    <xf numFmtId="0" fontId="34" fillId="2" borderId="10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2" fontId="34" fillId="2" borderId="2" xfId="2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 wrapText="1"/>
    </xf>
    <xf numFmtId="0" fontId="29" fillId="2" borderId="2" xfId="2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0" fontId="29" fillId="3" borderId="2" xfId="2" applyNumberFormat="1" applyFont="1" applyFill="1" applyBorder="1" applyAlignment="1">
      <alignment horizontal="left" vertical="center"/>
    </xf>
    <xf numFmtId="0" fontId="29" fillId="2" borderId="2" xfId="2" applyFont="1" applyFill="1" applyBorder="1" applyAlignment="1">
      <alignment horizontal="left" vertical="center"/>
    </xf>
    <xf numFmtId="0" fontId="35" fillId="2" borderId="23" xfId="2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7" fillId="2" borderId="0" xfId="2" applyFont="1" applyFill="1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/>
    <xf numFmtId="0" fontId="38" fillId="2" borderId="0" xfId="2" applyFont="1" applyFill="1" applyBorder="1" applyAlignment="1">
      <alignment horizontal="right" vertical="center"/>
    </xf>
    <xf numFmtId="0" fontId="38" fillId="2" borderId="0" xfId="2" applyFont="1" applyFill="1" applyBorder="1" applyAlignment="1">
      <alignment horizontal="left" vertical="center"/>
    </xf>
    <xf numFmtId="0" fontId="38" fillId="2" borderId="5" xfId="2" applyFont="1" applyFill="1" applyBorder="1" applyAlignment="1">
      <alignment horizontal="left" vertical="center"/>
    </xf>
    <xf numFmtId="0" fontId="24" fillId="2" borderId="0" xfId="2" applyFont="1" applyFill="1" applyAlignment="1">
      <alignment horizontal="right" vertical="center"/>
    </xf>
    <xf numFmtId="0" fontId="24" fillId="2" borderId="22" xfId="2" applyFont="1" applyFill="1" applyBorder="1" applyAlignment="1">
      <alignment vertical="center"/>
    </xf>
    <xf numFmtId="0" fontId="26" fillId="2" borderId="0" xfId="2" applyFont="1" applyFill="1"/>
    <xf numFmtId="12" fontId="2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2" applyNumberFormat="1" applyFont="1" applyAlignment="1">
      <alignment horizontal="right"/>
    </xf>
    <xf numFmtId="0" fontId="39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12" fontId="23" fillId="2" borderId="0" xfId="0" applyNumberFormat="1" applyFont="1" applyFill="1" applyAlignment="1">
      <alignment horizontal="center" vertical="center"/>
    </xf>
    <xf numFmtId="0" fontId="38" fillId="2" borderId="21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0" fillId="2" borderId="0" xfId="2" applyFont="1" applyFill="1" applyAlignment="1">
      <alignment horizontal="center" vertical="center"/>
    </xf>
    <xf numFmtId="0" fontId="41" fillId="2" borderId="0" xfId="2" applyFont="1" applyFill="1" applyAlignment="1">
      <alignment horizontal="right"/>
    </xf>
    <xf numFmtId="0" fontId="41" fillId="2" borderId="0" xfId="2" applyFont="1" applyFill="1" applyAlignment="1">
      <alignment horizontal="center" vertical="center"/>
    </xf>
    <xf numFmtId="0" fontId="41" fillId="2" borderId="0" xfId="2" applyFont="1" applyFill="1" applyBorder="1"/>
    <xf numFmtId="0" fontId="41" fillId="2" borderId="0" xfId="2" applyFont="1" applyFill="1"/>
    <xf numFmtId="0" fontId="2" fillId="0" borderId="1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S$37" lockText="1" noThreeD="1"/>
</file>

<file path=xl/ctrlProps/ctrlProp2.xml><?xml version="1.0" encoding="utf-8"?>
<formControlPr xmlns="http://schemas.microsoft.com/office/spreadsheetml/2009/9/main" objectType="CheckBox" checked="Checked" fmlaLink="$S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36</xdr:row>
          <xdr:rowOff>137160</xdr:rowOff>
        </xdr:from>
        <xdr:to>
          <xdr:col>18</xdr:col>
          <xdr:colOff>1363980</xdr:colOff>
          <xdr:row>37</xdr:row>
          <xdr:rowOff>83820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4F4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37</xdr:row>
          <xdr:rowOff>76200</xdr:rowOff>
        </xdr:from>
        <xdr:to>
          <xdr:col>18</xdr:col>
          <xdr:colOff>1386840</xdr:colOff>
          <xdr:row>37</xdr:row>
          <xdr:rowOff>281940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4F4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55" zoomScaleNormal="55" workbookViewId="0">
      <selection activeCell="A6" sqref="A6"/>
    </sheetView>
  </sheetViews>
  <sheetFormatPr defaultColWidth="9.33203125" defaultRowHeight="17.399999999999999" x14ac:dyDescent="0.3"/>
  <cols>
    <col min="1" max="1" width="5.33203125" style="4" customWidth="1"/>
    <col min="2" max="2" width="61.6640625" style="5" customWidth="1"/>
    <col min="3" max="4" width="16.88671875" style="5" customWidth="1"/>
    <col min="5" max="6" width="9.33203125" style="5"/>
    <col min="7" max="7" width="9.44140625" style="5" customWidth="1"/>
    <col min="8" max="8" width="9.33203125" style="5"/>
    <col min="9" max="10" width="9.33203125" style="5" hidden="1" customWidth="1"/>
    <col min="11" max="16384" width="9.33203125" style="5"/>
  </cols>
  <sheetData>
    <row r="1" spans="1:7" s="4" customFormat="1" ht="39" customHeight="1" x14ac:dyDescent="0.3">
      <c r="A1" s="155" t="s">
        <v>63</v>
      </c>
      <c r="B1" s="155"/>
      <c r="C1" s="155"/>
      <c r="D1" s="155"/>
    </row>
    <row r="2" spans="1:7" s="4" customFormat="1" x14ac:dyDescent="0.3">
      <c r="A2" s="155" t="s">
        <v>64</v>
      </c>
      <c r="B2" s="155"/>
      <c r="C2" s="155"/>
      <c r="D2" s="155"/>
    </row>
    <row r="3" spans="1:7" s="4" customFormat="1" x14ac:dyDescent="0.3">
      <c r="A3" s="156" t="s">
        <v>68</v>
      </c>
      <c r="B3" s="156"/>
      <c r="C3" s="156"/>
      <c r="D3" s="156"/>
      <c r="G3" s="5"/>
    </row>
    <row r="4" spans="1:7" ht="18.600000000000001" customHeight="1" x14ac:dyDescent="0.3">
      <c r="A4" s="157" t="s">
        <v>66</v>
      </c>
      <c r="B4" s="157"/>
      <c r="C4" s="157"/>
      <c r="D4" s="157"/>
    </row>
    <row r="5" spans="1:7" ht="22.95" customHeight="1" x14ac:dyDescent="0.3">
      <c r="A5" s="9" t="s">
        <v>65</v>
      </c>
      <c r="B5" s="3"/>
      <c r="C5" s="6"/>
      <c r="D5" s="82" t="s">
        <v>228</v>
      </c>
    </row>
    <row r="6" spans="1:7" ht="12" customHeight="1" x14ac:dyDescent="0.3">
      <c r="A6" s="6"/>
      <c r="B6" s="6"/>
      <c r="C6" s="6"/>
      <c r="D6" s="7"/>
    </row>
    <row r="7" spans="1:7" ht="30" customHeight="1" x14ac:dyDescent="0.3">
      <c r="A7" s="154" t="s">
        <v>19</v>
      </c>
      <c r="B7" s="154" t="s">
        <v>20</v>
      </c>
      <c r="C7" s="154" t="s">
        <v>21</v>
      </c>
      <c r="D7" s="158" t="s">
        <v>60</v>
      </c>
    </row>
    <row r="8" spans="1:7" ht="17.399999999999999" customHeight="1" x14ac:dyDescent="0.3">
      <c r="A8" s="154"/>
      <c r="B8" s="154"/>
      <c r="C8" s="154"/>
      <c r="D8" s="158"/>
    </row>
    <row r="9" spans="1:7" ht="30" customHeight="1" x14ac:dyDescent="0.3">
      <c r="A9" s="83">
        <v>1</v>
      </c>
      <c r="B9" s="12" t="s">
        <v>8</v>
      </c>
      <c r="C9" s="14" t="s">
        <v>25</v>
      </c>
      <c r="D9" s="72">
        <v>1</v>
      </c>
    </row>
    <row r="10" spans="1:7" ht="30" customHeight="1" x14ac:dyDescent="0.3">
      <c r="A10" s="63">
        <v>2</v>
      </c>
      <c r="B10" s="12" t="s">
        <v>6</v>
      </c>
      <c r="C10" s="14" t="s">
        <v>23</v>
      </c>
      <c r="D10" s="71">
        <v>2</v>
      </c>
    </row>
    <row r="11" spans="1:7" ht="30" customHeight="1" x14ac:dyDescent="0.3">
      <c r="A11" s="63">
        <v>3</v>
      </c>
      <c r="B11" s="12" t="s">
        <v>15</v>
      </c>
      <c r="C11" s="14" t="s">
        <v>26</v>
      </c>
      <c r="D11" s="72">
        <v>3</v>
      </c>
    </row>
    <row r="12" spans="1:7" ht="30" customHeight="1" x14ac:dyDescent="0.3">
      <c r="A12" s="63">
        <v>4</v>
      </c>
      <c r="B12" s="12" t="s">
        <v>18</v>
      </c>
      <c r="C12" s="14" t="s">
        <v>34</v>
      </c>
      <c r="D12" s="72">
        <v>4</v>
      </c>
    </row>
    <row r="13" spans="1:7" ht="30" customHeight="1" x14ac:dyDescent="0.3">
      <c r="A13" s="63">
        <v>5</v>
      </c>
      <c r="B13" s="12" t="s">
        <v>16</v>
      </c>
      <c r="C13" s="14" t="s">
        <v>36</v>
      </c>
      <c r="D13" s="72" t="s">
        <v>83</v>
      </c>
    </row>
    <row r="14" spans="1:7" ht="34.799999999999997" x14ac:dyDescent="0.3">
      <c r="A14" s="63">
        <v>6</v>
      </c>
      <c r="B14" s="12" t="s">
        <v>12</v>
      </c>
      <c r="C14" s="14" t="s">
        <v>31</v>
      </c>
      <c r="D14" s="72" t="s">
        <v>83</v>
      </c>
    </row>
    <row r="15" spans="1:7" ht="30" customHeight="1" x14ac:dyDescent="0.3">
      <c r="A15" s="63">
        <v>7</v>
      </c>
      <c r="B15" s="12" t="s">
        <v>11</v>
      </c>
      <c r="C15" s="14" t="s">
        <v>30</v>
      </c>
      <c r="D15" s="72" t="s">
        <v>82</v>
      </c>
    </row>
    <row r="16" spans="1:7" ht="30" customHeight="1" x14ac:dyDescent="0.3">
      <c r="A16" s="63">
        <v>8</v>
      </c>
      <c r="B16" s="12" t="s">
        <v>14</v>
      </c>
      <c r="C16" s="14" t="s">
        <v>27</v>
      </c>
      <c r="D16" s="72" t="s">
        <v>82</v>
      </c>
    </row>
    <row r="17" spans="1:4" ht="30" customHeight="1" x14ac:dyDescent="0.3">
      <c r="A17" s="63">
        <v>9</v>
      </c>
      <c r="B17" s="12" t="s">
        <v>10</v>
      </c>
      <c r="C17" s="14" t="s">
        <v>22</v>
      </c>
      <c r="D17" s="72" t="s">
        <v>81</v>
      </c>
    </row>
    <row r="18" spans="1:4" ht="30" customHeight="1" x14ac:dyDescent="0.3">
      <c r="A18" s="63">
        <v>10</v>
      </c>
      <c r="B18" s="12" t="s">
        <v>7</v>
      </c>
      <c r="C18" s="14" t="s">
        <v>24</v>
      </c>
      <c r="D18" s="72" t="s">
        <v>81</v>
      </c>
    </row>
    <row r="19" spans="1:4" ht="30" customHeight="1" x14ac:dyDescent="0.3">
      <c r="A19" s="63">
        <v>11</v>
      </c>
      <c r="B19" s="12" t="s">
        <v>56</v>
      </c>
      <c r="C19" s="14" t="s">
        <v>32</v>
      </c>
      <c r="D19" s="72" t="s">
        <v>81</v>
      </c>
    </row>
    <row r="20" spans="1:4" ht="34.799999999999997" x14ac:dyDescent="0.3">
      <c r="A20" s="63">
        <v>12</v>
      </c>
      <c r="B20" s="12" t="s">
        <v>9</v>
      </c>
      <c r="C20" s="73" t="s">
        <v>29</v>
      </c>
      <c r="D20" s="72" t="s">
        <v>81</v>
      </c>
    </row>
    <row r="21" spans="1:4" ht="30" customHeight="1" x14ac:dyDescent="0.3">
      <c r="A21" s="63">
        <v>13</v>
      </c>
      <c r="B21" s="12" t="s">
        <v>13</v>
      </c>
      <c r="C21" s="14" t="s">
        <v>35</v>
      </c>
      <c r="D21" s="72" t="s">
        <v>84</v>
      </c>
    </row>
    <row r="22" spans="1:4" ht="30" customHeight="1" x14ac:dyDescent="0.3">
      <c r="A22" s="63">
        <v>14</v>
      </c>
      <c r="B22" s="12" t="s">
        <v>53</v>
      </c>
      <c r="C22" s="14" t="s">
        <v>54</v>
      </c>
      <c r="D22" s="72" t="s">
        <v>84</v>
      </c>
    </row>
    <row r="23" spans="1:4" ht="30" customHeight="1" x14ac:dyDescent="0.3">
      <c r="A23" s="63">
        <v>15</v>
      </c>
      <c r="B23" s="12" t="s">
        <v>17</v>
      </c>
      <c r="C23" s="14" t="s">
        <v>33</v>
      </c>
      <c r="D23" s="72" t="s">
        <v>84</v>
      </c>
    </row>
    <row r="24" spans="1:4" x14ac:dyDescent="0.3">
      <c r="A24" s="11"/>
      <c r="B24" s="13"/>
      <c r="C24" s="11"/>
      <c r="D24" s="79"/>
    </row>
    <row r="25" spans="1:4" ht="21" customHeight="1" x14ac:dyDescent="0.3">
      <c r="A25" s="5"/>
      <c r="B25" s="8" t="s">
        <v>37</v>
      </c>
      <c r="C25" s="8"/>
      <c r="D25" s="143" t="s">
        <v>55</v>
      </c>
    </row>
    <row r="26" spans="1:4" ht="27" customHeight="1" x14ac:dyDescent="0.3">
      <c r="A26" s="5"/>
      <c r="B26" s="8" t="s">
        <v>38</v>
      </c>
      <c r="C26" s="8"/>
      <c r="D26" s="143" t="s">
        <v>79</v>
      </c>
    </row>
    <row r="27" spans="1:4" ht="18.600000000000001" customHeight="1" x14ac:dyDescent="0.3"/>
  </sheetData>
  <sortState ref="A9:J24">
    <sortCondition ref="D9:D24"/>
  </sortState>
  <mergeCells count="8">
    <mergeCell ref="A7:A8"/>
    <mergeCell ref="A1:D1"/>
    <mergeCell ref="A3:D3"/>
    <mergeCell ref="A4:D4"/>
    <mergeCell ref="B7:B8"/>
    <mergeCell ref="C7:C8"/>
    <mergeCell ref="D7:D8"/>
    <mergeCell ref="A2:D2"/>
  </mergeCells>
  <phoneticPr fontId="13" type="noConversion"/>
  <printOptions horizontalCentered="1"/>
  <pageMargins left="0.51" right="0.24" top="0.4" bottom="0.38" header="0.23622047244094491" footer="0.23622047244094491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zoomScale="25" zoomScaleNormal="25" workbookViewId="0">
      <selection activeCell="K49" sqref="K49"/>
    </sheetView>
  </sheetViews>
  <sheetFormatPr defaultColWidth="9.109375" defaultRowHeight="17.399999999999999" x14ac:dyDescent="0.3"/>
  <cols>
    <col min="1" max="1" width="5.44140625" style="25" customWidth="1"/>
    <col min="2" max="2" width="31.44140625" style="26" customWidth="1"/>
    <col min="3" max="3" width="8.44140625" style="27" customWidth="1"/>
    <col min="4" max="4" width="31.33203125" style="26" customWidth="1"/>
    <col min="5" max="5" width="8.44140625" style="28" customWidth="1"/>
    <col min="6" max="6" width="31.33203125" style="26" customWidth="1"/>
    <col min="7" max="7" width="8.44140625" style="29" customWidth="1"/>
    <col min="8" max="8" width="19" style="26" customWidth="1"/>
    <col min="9" max="9" width="8.44140625" style="29" customWidth="1"/>
    <col min="10" max="10" width="8.44140625" style="26" customWidth="1"/>
    <col min="11" max="11" width="18.88671875" style="29" customWidth="1"/>
    <col min="12" max="12" width="8.44140625" style="26" customWidth="1"/>
    <col min="13" max="13" width="21.6640625" style="29" customWidth="1"/>
    <col min="14" max="14" width="8.44140625" style="29" customWidth="1"/>
    <col min="15" max="15" width="29.109375" style="29" customWidth="1"/>
    <col min="16" max="16" width="8.44140625" style="29" customWidth="1"/>
    <col min="17" max="17" width="32.88671875" style="29" customWidth="1"/>
    <col min="18" max="18" width="8.44140625" style="29" customWidth="1"/>
    <col min="19" max="19" width="31" style="29" customWidth="1"/>
    <col min="20" max="16384" width="9.109375" style="29"/>
  </cols>
  <sheetData>
    <row r="1" spans="1:19" s="16" customFormat="1" ht="35.4" x14ac:dyDescent="0.35">
      <c r="A1" s="149" t="s">
        <v>61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9" s="16" customFormat="1" ht="4.95" customHeight="1" x14ac:dyDescent="0.35">
      <c r="B2" s="17"/>
      <c r="C2" s="18"/>
      <c r="D2" s="19"/>
      <c r="E2" s="20"/>
      <c r="H2" s="21"/>
      <c r="I2" s="22"/>
      <c r="J2" s="22"/>
      <c r="K2" s="22"/>
      <c r="L2" s="22"/>
      <c r="M2" s="22"/>
      <c r="Q2" s="23"/>
    </row>
    <row r="3" spans="1:19" s="16" customFormat="1" ht="45" x14ac:dyDescent="0.35">
      <c r="C3" s="18"/>
      <c r="D3" s="17"/>
      <c r="E3" s="17"/>
      <c r="G3" s="17"/>
      <c r="H3" s="21"/>
      <c r="J3" s="24" t="s">
        <v>70</v>
      </c>
      <c r="L3" s="22"/>
      <c r="M3" s="22"/>
      <c r="O3" s="17"/>
      <c r="P3" s="23"/>
      <c r="Q3" s="23"/>
      <c r="R3" s="23"/>
      <c r="S3" s="129" t="s">
        <v>78</v>
      </c>
    </row>
    <row r="4" spans="1:19" ht="30" x14ac:dyDescent="0.5">
      <c r="B4" s="84" t="s">
        <v>0</v>
      </c>
      <c r="D4" s="84" t="s">
        <v>1</v>
      </c>
      <c r="F4" s="29"/>
      <c r="G4" s="26"/>
      <c r="H4" s="30"/>
      <c r="J4" s="29"/>
      <c r="K4" s="31"/>
      <c r="L4" s="32"/>
      <c r="P4" s="33"/>
      <c r="R4" s="33"/>
      <c r="S4" s="130" t="s">
        <v>65</v>
      </c>
    </row>
    <row r="5" spans="1:19" ht="35.4" customHeight="1" thickBot="1" x14ac:dyDescent="0.45">
      <c r="A5" s="85">
        <f>IF($S$38=TRUE,1,"")</f>
        <v>1</v>
      </c>
      <c r="B5" s="125" t="s">
        <v>25</v>
      </c>
      <c r="C5" s="87">
        <v>2</v>
      </c>
      <c r="D5" s="34"/>
      <c r="F5" s="141">
        <v>0.25</v>
      </c>
      <c r="H5" s="153"/>
      <c r="I5" s="153"/>
      <c r="J5" s="153"/>
      <c r="K5" s="153"/>
      <c r="L5" s="36"/>
      <c r="M5" s="141">
        <v>0.25</v>
      </c>
      <c r="N5" s="33"/>
      <c r="O5" s="86" t="s">
        <v>3</v>
      </c>
      <c r="P5" s="33"/>
      <c r="Q5" s="84" t="s">
        <v>2</v>
      </c>
      <c r="S5" s="84" t="s">
        <v>1</v>
      </c>
    </row>
    <row r="6" spans="1:19" ht="35.4" customHeight="1" thickBot="1" x14ac:dyDescent="0.45">
      <c r="A6" s="85"/>
      <c r="B6" s="135">
        <v>1</v>
      </c>
      <c r="C6" s="88"/>
      <c r="D6" s="116" t="s">
        <v>25</v>
      </c>
      <c r="E6" s="94">
        <v>2</v>
      </c>
      <c r="G6" s="38"/>
      <c r="H6" s="35"/>
      <c r="I6" s="39"/>
      <c r="J6" s="35"/>
      <c r="K6" s="38"/>
      <c r="L6" s="34"/>
    </row>
    <row r="7" spans="1:19" ht="35.4" customHeight="1" thickBot="1" x14ac:dyDescent="0.45">
      <c r="A7" s="140">
        <f>IF($S$38=TRUE,16,"")</f>
        <v>16</v>
      </c>
      <c r="B7" s="127" t="s">
        <v>36</v>
      </c>
      <c r="C7" s="87">
        <v>0</v>
      </c>
      <c r="D7" s="41" t="str">
        <f>IF($S$38=TRUE,"W1","")</f>
        <v>W1</v>
      </c>
      <c r="E7" s="95"/>
      <c r="H7" s="34"/>
      <c r="I7" s="39"/>
      <c r="J7" s="35"/>
      <c r="K7" s="38"/>
      <c r="L7" s="34"/>
      <c r="N7" s="33"/>
      <c r="O7" s="33"/>
      <c r="P7" s="33"/>
      <c r="R7" s="94">
        <v>2</v>
      </c>
      <c r="S7" s="117" t="s">
        <v>36</v>
      </c>
    </row>
    <row r="8" spans="1:19" ht="35.4" customHeight="1" thickBot="1" x14ac:dyDescent="0.45">
      <c r="A8" s="140"/>
      <c r="B8" s="35"/>
      <c r="C8" s="89"/>
      <c r="D8" s="135">
        <v>9</v>
      </c>
      <c r="E8" s="96"/>
      <c r="F8" s="117" t="s">
        <v>25</v>
      </c>
      <c r="G8" s="102">
        <v>2</v>
      </c>
      <c r="H8" s="43"/>
      <c r="I8" s="39"/>
      <c r="J8" s="35"/>
      <c r="K8" s="38"/>
      <c r="L8" s="102">
        <v>2</v>
      </c>
      <c r="M8" s="120" t="s">
        <v>34</v>
      </c>
      <c r="N8" s="33"/>
      <c r="P8" s="94">
        <v>2</v>
      </c>
      <c r="Q8" s="121" t="s">
        <v>36</v>
      </c>
      <c r="R8" s="101"/>
      <c r="S8" s="41" t="str">
        <f>IF($S$38=TRUE,"L1","")</f>
        <v>L1</v>
      </c>
    </row>
    <row r="9" spans="1:19" ht="35.4" customHeight="1" thickBot="1" x14ac:dyDescent="0.45">
      <c r="A9" s="140">
        <f>IF($S$38=TRUE,8,"")</f>
        <v>8</v>
      </c>
      <c r="B9" s="123" t="s">
        <v>35</v>
      </c>
      <c r="C9" s="90">
        <v>1</v>
      </c>
      <c r="D9" s="43"/>
      <c r="E9" s="96"/>
      <c r="F9" s="41" t="str">
        <f>IF($S$38=TRUE,"W9","")</f>
        <v>W9</v>
      </c>
      <c r="G9" s="104"/>
      <c r="H9" s="35"/>
      <c r="I9" s="151">
        <v>0.5</v>
      </c>
      <c r="J9" s="151"/>
      <c r="K9" s="45"/>
      <c r="L9" s="110"/>
      <c r="M9" s="41" t="str">
        <f>IF($S$38=TRUE,"L22","")</f>
        <v>L22</v>
      </c>
      <c r="N9" s="33"/>
      <c r="O9" s="46"/>
      <c r="P9" s="114"/>
      <c r="Q9" s="47" t="str">
        <f>IF($S$38=TRUE,"W13","")</f>
        <v>W13</v>
      </c>
      <c r="R9" s="114"/>
      <c r="S9" s="136">
        <v>13</v>
      </c>
    </row>
    <row r="10" spans="1:19" ht="35.4" customHeight="1" thickBot="1" x14ac:dyDescent="0.45">
      <c r="A10" s="85"/>
      <c r="B10" s="135">
        <v>2</v>
      </c>
      <c r="C10" s="91"/>
      <c r="D10" s="122" t="s">
        <v>26</v>
      </c>
      <c r="E10" s="87">
        <v>0</v>
      </c>
      <c r="F10" s="35"/>
      <c r="G10" s="96"/>
      <c r="H10" s="35"/>
      <c r="K10" s="45"/>
      <c r="L10" s="110"/>
      <c r="M10" s="48"/>
      <c r="N10" s="94">
        <v>2</v>
      </c>
      <c r="O10" s="119" t="s">
        <v>36</v>
      </c>
      <c r="P10" s="114"/>
      <c r="Q10" s="137">
        <v>17</v>
      </c>
      <c r="R10" s="115">
        <v>1</v>
      </c>
      <c r="S10" s="120" t="s">
        <v>35</v>
      </c>
    </row>
    <row r="11" spans="1:19" ht="35.4" customHeight="1" thickBot="1" x14ac:dyDescent="0.45">
      <c r="A11" s="140">
        <f>IF($S$38=TRUE,9,"")</f>
        <v>9</v>
      </c>
      <c r="B11" s="123" t="s">
        <v>26</v>
      </c>
      <c r="C11" s="92">
        <v>2</v>
      </c>
      <c r="D11" s="41" t="str">
        <f>IF($S$38=TRUE,"W2","")</f>
        <v>W2</v>
      </c>
      <c r="E11" s="97"/>
      <c r="G11" s="96"/>
      <c r="H11" s="35"/>
      <c r="I11" s="152">
        <v>27</v>
      </c>
      <c r="J11" s="152"/>
      <c r="K11" s="46"/>
      <c r="L11" s="110"/>
      <c r="M11" s="137">
        <v>25</v>
      </c>
      <c r="N11" s="114"/>
      <c r="O11" s="47" t="str">
        <f>IF($S$38=TRUE,"W17","")</f>
        <v>W17</v>
      </c>
      <c r="P11" s="114"/>
      <c r="Q11" s="33"/>
      <c r="R11" s="114"/>
      <c r="S11" s="41" t="str">
        <f>IF($S$38=TRUE,"L2","")</f>
        <v>L2</v>
      </c>
    </row>
    <row r="12" spans="1:19" ht="35.4" customHeight="1" thickBot="1" x14ac:dyDescent="0.45">
      <c r="A12" s="140"/>
      <c r="B12" s="34"/>
      <c r="C12" s="89"/>
      <c r="D12" s="34"/>
      <c r="E12" s="97"/>
      <c r="F12" s="135">
        <v>21</v>
      </c>
      <c r="G12" s="96"/>
      <c r="H12" s="117" t="s">
        <v>25</v>
      </c>
      <c r="I12" s="107">
        <v>2</v>
      </c>
      <c r="J12" s="98">
        <v>0</v>
      </c>
      <c r="K12" s="119" t="s">
        <v>34</v>
      </c>
      <c r="L12" s="110"/>
      <c r="M12" s="49"/>
      <c r="N12" s="114"/>
      <c r="O12" s="46"/>
      <c r="P12" s="113">
        <v>0</v>
      </c>
      <c r="Q12" s="117" t="s">
        <v>24</v>
      </c>
      <c r="R12" s="114"/>
      <c r="S12" s="33"/>
    </row>
    <row r="13" spans="1:19" ht="35.4" customHeight="1" thickBot="1" x14ac:dyDescent="0.45">
      <c r="A13" s="140">
        <f>IF($S$38=TRUE,5,"")</f>
        <v>5</v>
      </c>
      <c r="B13" s="125" t="s">
        <v>31</v>
      </c>
      <c r="C13" s="93">
        <v>2</v>
      </c>
      <c r="D13" s="34"/>
      <c r="E13" s="97"/>
      <c r="G13" s="96"/>
      <c r="H13" s="41" t="str">
        <f>IF($S$38=TRUE,"W21","")</f>
        <v>W21</v>
      </c>
      <c r="I13" s="33"/>
      <c r="J13" s="36"/>
      <c r="K13" s="47" t="str">
        <f>IF($S$38=TRUE,"W25","")</f>
        <v>W25</v>
      </c>
      <c r="L13" s="110"/>
      <c r="M13" s="49"/>
      <c r="N13" s="114"/>
      <c r="O13" s="136">
        <v>23</v>
      </c>
      <c r="P13" s="114"/>
      <c r="Q13" s="41" t="str">
        <f>IF($S$38=TRUE,"L12","")</f>
        <v>L12</v>
      </c>
      <c r="R13" s="101"/>
    </row>
    <row r="14" spans="1:19" ht="35.4" customHeight="1" thickBot="1" x14ac:dyDescent="0.45">
      <c r="A14" s="85"/>
      <c r="B14" s="135">
        <v>3</v>
      </c>
      <c r="C14" s="91"/>
      <c r="D14" s="117" t="s">
        <v>31</v>
      </c>
      <c r="E14" s="98">
        <v>2</v>
      </c>
      <c r="F14" s="50"/>
      <c r="G14" s="95"/>
      <c r="I14" s="33"/>
      <c r="J14" s="34"/>
      <c r="K14" s="46"/>
      <c r="L14" s="98">
        <v>0</v>
      </c>
      <c r="M14" s="119" t="s">
        <v>36</v>
      </c>
      <c r="N14" s="114"/>
      <c r="O14" s="33"/>
      <c r="P14" s="114"/>
      <c r="Q14" s="33"/>
      <c r="R14" s="94">
        <v>2</v>
      </c>
      <c r="S14" s="120" t="s">
        <v>27</v>
      </c>
    </row>
    <row r="15" spans="1:19" ht="35.4" customHeight="1" thickBot="1" x14ac:dyDescent="0.45">
      <c r="A15" s="140">
        <f>IF($S$38=TRUE,12,"")</f>
        <v>12</v>
      </c>
      <c r="B15" s="126" t="s">
        <v>27</v>
      </c>
      <c r="C15" s="92">
        <v>0</v>
      </c>
      <c r="D15" s="41" t="str">
        <f>IF($S$38=TRUE,"W3","")</f>
        <v>W3</v>
      </c>
      <c r="E15" s="99"/>
      <c r="F15" s="35"/>
      <c r="G15" s="96"/>
      <c r="H15" s="35"/>
      <c r="I15" s="51"/>
      <c r="J15" s="35"/>
      <c r="K15" s="33"/>
      <c r="L15" s="110"/>
      <c r="M15" s="47" t="str">
        <f>IF($S$38=TRUE,"W23","")</f>
        <v>W23</v>
      </c>
      <c r="N15" s="114"/>
      <c r="O15" s="33"/>
      <c r="P15" s="94">
        <v>2</v>
      </c>
      <c r="Q15" s="121" t="s">
        <v>27</v>
      </c>
      <c r="R15" s="101"/>
      <c r="S15" s="41" t="str">
        <f>IF($S$38=TRUE,"L3","")</f>
        <v>L3</v>
      </c>
    </row>
    <row r="16" spans="1:19" ht="35.4" customHeight="1" thickBot="1" x14ac:dyDescent="0.45">
      <c r="A16" s="140"/>
      <c r="B16" s="35"/>
      <c r="C16" s="89"/>
      <c r="D16" s="135">
        <v>10</v>
      </c>
      <c r="E16" s="95"/>
      <c r="F16" s="117" t="s">
        <v>31</v>
      </c>
      <c r="G16" s="87">
        <v>0</v>
      </c>
      <c r="H16" s="35"/>
      <c r="I16" s="51"/>
      <c r="J16" s="35"/>
      <c r="K16" s="33"/>
      <c r="L16" s="110"/>
      <c r="M16" s="49"/>
      <c r="N16" s="114"/>
      <c r="O16" s="46"/>
      <c r="P16" s="114"/>
      <c r="Q16" s="47" t="str">
        <f>IF($S$38=TRUE,"W14","")</f>
        <v>W14</v>
      </c>
      <c r="R16" s="114"/>
      <c r="S16" s="136">
        <v>14</v>
      </c>
    </row>
    <row r="17" spans="1:19" ht="35.4" customHeight="1" thickBot="1" x14ac:dyDescent="0.45">
      <c r="A17" s="140">
        <f>IF($S$38=TRUE,4,"")</f>
        <v>4</v>
      </c>
      <c r="B17" s="123" t="s">
        <v>33</v>
      </c>
      <c r="C17" s="90">
        <v>1</v>
      </c>
      <c r="D17" s="43"/>
      <c r="E17" s="96"/>
      <c r="F17" s="41" t="str">
        <f>IF($S$38=TRUE,"W10","")</f>
        <v>W10</v>
      </c>
      <c r="G17" s="105"/>
      <c r="I17" s="138" t="s">
        <v>41</v>
      </c>
      <c r="J17" s="139" t="s">
        <v>62</v>
      </c>
      <c r="L17" s="111"/>
      <c r="M17" s="46"/>
      <c r="N17" s="115">
        <v>0</v>
      </c>
      <c r="O17" s="119" t="s">
        <v>27</v>
      </c>
      <c r="P17" s="114"/>
      <c r="Q17" s="137">
        <f>IF($S$37=TRUE,Q10+1,"")</f>
        <v>18</v>
      </c>
      <c r="R17" s="115">
        <v>0</v>
      </c>
      <c r="S17" s="120" t="s">
        <v>33</v>
      </c>
    </row>
    <row r="18" spans="1:19" ht="35.4" customHeight="1" thickBot="1" x14ac:dyDescent="0.45">
      <c r="A18" s="85"/>
      <c r="B18" s="135">
        <v>4</v>
      </c>
      <c r="C18" s="91"/>
      <c r="D18" s="117" t="s">
        <v>30</v>
      </c>
      <c r="E18" s="87">
        <v>0</v>
      </c>
      <c r="F18" s="35"/>
      <c r="G18" s="106"/>
      <c r="H18" s="117" t="s">
        <v>25</v>
      </c>
      <c r="I18" s="107">
        <v>2</v>
      </c>
      <c r="J18" s="128">
        <v>0</v>
      </c>
      <c r="K18" s="120" t="s">
        <v>34</v>
      </c>
      <c r="L18" s="106"/>
      <c r="M18" s="48"/>
      <c r="N18" s="114"/>
      <c r="O18" s="47" t="str">
        <f>IF($S$38=TRUE,"W18","")</f>
        <v>W18</v>
      </c>
      <c r="P18" s="114"/>
      <c r="Q18" s="33"/>
      <c r="R18" s="114"/>
      <c r="S18" s="41" t="str">
        <f>IF($S$38=TRUE,"L4","")</f>
        <v>L4</v>
      </c>
    </row>
    <row r="19" spans="1:19" ht="35.4" customHeight="1" thickBot="1" x14ac:dyDescent="0.45">
      <c r="A19" s="140">
        <f>IF($S$38=TRUE,13,"")</f>
        <v>13</v>
      </c>
      <c r="B19" s="124" t="s">
        <v>30</v>
      </c>
      <c r="C19" s="92">
        <v>2</v>
      </c>
      <c r="D19" s="41" t="str">
        <f>IF($S$38=TRUE,"W4","")</f>
        <v>W4</v>
      </c>
      <c r="E19" s="100"/>
      <c r="F19" s="34"/>
      <c r="G19" s="105"/>
      <c r="H19" s="41" t="str">
        <f>IF($S$38=TRUE,"W27","")</f>
        <v>W27</v>
      </c>
      <c r="I19" s="60"/>
      <c r="J19" s="61"/>
      <c r="K19" s="41" t="str">
        <f>IF($S$38=TRUE,"L27","")</f>
        <v>L27</v>
      </c>
      <c r="L19" s="111"/>
      <c r="N19" s="114"/>
      <c r="O19" s="46"/>
      <c r="P19" s="98">
        <v>0</v>
      </c>
      <c r="Q19" s="120" t="s">
        <v>32</v>
      </c>
      <c r="R19" s="114"/>
      <c r="S19" s="33"/>
    </row>
    <row r="20" spans="1:19" ht="35.4" customHeight="1" x14ac:dyDescent="0.4">
      <c r="A20" s="140"/>
      <c r="B20" s="34"/>
      <c r="C20" s="89"/>
      <c r="D20" s="34"/>
      <c r="E20" s="97"/>
      <c r="F20" s="34"/>
      <c r="G20" s="105"/>
      <c r="H20" s="135">
        <v>30</v>
      </c>
      <c r="I20" s="51"/>
      <c r="J20" s="61"/>
      <c r="K20" s="136">
        <v>29</v>
      </c>
      <c r="L20" s="111"/>
      <c r="N20" s="101"/>
      <c r="P20" s="101"/>
      <c r="Q20" s="41" t="str">
        <f>IF($S$38=TRUE,"L11","")</f>
        <v>L11</v>
      </c>
      <c r="R20" s="101"/>
    </row>
    <row r="21" spans="1:19" ht="35.4" customHeight="1" thickBot="1" x14ac:dyDescent="0.45">
      <c r="A21" s="85">
        <f>IF($S$38=TRUE,3,"")</f>
        <v>3</v>
      </c>
      <c r="B21" s="125" t="s">
        <v>32</v>
      </c>
      <c r="C21" s="93">
        <v>2</v>
      </c>
      <c r="E21" s="101"/>
      <c r="F21" s="34"/>
      <c r="G21" s="105"/>
      <c r="H21" s="37"/>
      <c r="I21" s="51"/>
      <c r="J21" s="62"/>
      <c r="K21" s="48"/>
      <c r="L21" s="111"/>
      <c r="N21" s="101"/>
      <c r="P21" s="101"/>
      <c r="R21" s="101"/>
    </row>
    <row r="22" spans="1:19" ht="35.4" customHeight="1" thickBot="1" x14ac:dyDescent="0.45">
      <c r="A22" s="140"/>
      <c r="B22" s="135">
        <v>5</v>
      </c>
      <c r="C22" s="91"/>
      <c r="D22" s="117" t="s">
        <v>32</v>
      </c>
      <c r="E22" s="102">
        <v>0</v>
      </c>
      <c r="F22" s="52"/>
      <c r="G22" s="106"/>
      <c r="H22" s="117" t="s">
        <v>23</v>
      </c>
      <c r="I22" s="98">
        <v>0</v>
      </c>
      <c r="J22" s="108">
        <v>2</v>
      </c>
      <c r="K22" s="120" t="s">
        <v>26</v>
      </c>
      <c r="L22" s="106"/>
      <c r="N22" s="114"/>
      <c r="O22" s="33"/>
      <c r="P22" s="114"/>
      <c r="Q22" s="33"/>
      <c r="R22" s="101"/>
    </row>
    <row r="23" spans="1:19" ht="35.4" customHeight="1" thickBot="1" x14ac:dyDescent="0.45">
      <c r="A23" s="140">
        <f>IF($S$38=TRUE,14,"")</f>
        <v>14</v>
      </c>
      <c r="B23" s="126" t="s">
        <v>22</v>
      </c>
      <c r="C23" s="92">
        <v>0</v>
      </c>
      <c r="D23" s="41" t="str">
        <f>IF($S$38=TRUE,"W5","")</f>
        <v>W5</v>
      </c>
      <c r="E23" s="103"/>
      <c r="F23" s="29"/>
      <c r="G23" s="101"/>
      <c r="H23" s="41" t="str">
        <f>IF($S$38=TRUE,"W28","")</f>
        <v>W28</v>
      </c>
      <c r="I23" s="51"/>
      <c r="J23" s="61"/>
      <c r="K23" s="41" t="str">
        <f>IF($S$38=TRUE,"L28","")</f>
        <v>L28</v>
      </c>
      <c r="L23" s="112"/>
      <c r="M23" s="48"/>
      <c r="N23" s="114"/>
      <c r="O23" s="33"/>
      <c r="P23" s="114"/>
      <c r="Q23" s="33"/>
      <c r="R23" s="94" t="s">
        <v>77</v>
      </c>
      <c r="S23" s="120" t="s">
        <v>22</v>
      </c>
    </row>
    <row r="24" spans="1:19" ht="35.4" customHeight="1" thickBot="1" x14ac:dyDescent="0.45">
      <c r="A24" s="140"/>
      <c r="B24" s="35"/>
      <c r="C24" s="89"/>
      <c r="D24" s="135">
        <v>11</v>
      </c>
      <c r="E24" s="96"/>
      <c r="F24" s="118" t="s">
        <v>23</v>
      </c>
      <c r="G24" s="102">
        <v>2</v>
      </c>
      <c r="H24" s="43"/>
      <c r="I24" s="51"/>
      <c r="J24" s="37"/>
      <c r="K24" s="51"/>
      <c r="L24" s="102">
        <v>0</v>
      </c>
      <c r="M24" s="120" t="s">
        <v>31</v>
      </c>
      <c r="N24" s="114"/>
      <c r="O24" s="33"/>
      <c r="P24" s="94">
        <v>0</v>
      </c>
      <c r="Q24" s="121" t="s">
        <v>22</v>
      </c>
      <c r="R24" s="101"/>
      <c r="S24" s="41" t="str">
        <f>IF($S$38=TRUE,"L5","")</f>
        <v>L5</v>
      </c>
    </row>
    <row r="25" spans="1:19" ht="35.4" customHeight="1" thickBot="1" x14ac:dyDescent="0.45">
      <c r="A25" s="140">
        <f>IF($S$38=TRUE,6,"")</f>
        <v>6</v>
      </c>
      <c r="B25" s="124" t="s">
        <v>23</v>
      </c>
      <c r="C25" s="90" t="s">
        <v>77</v>
      </c>
      <c r="D25" s="43"/>
      <c r="E25" s="96"/>
      <c r="F25" s="41" t="str">
        <f>IF($S$38=TRUE,"W11","")</f>
        <v>W11</v>
      </c>
      <c r="G25" s="104"/>
      <c r="H25" s="35"/>
      <c r="I25" s="151">
        <v>0.5</v>
      </c>
      <c r="J25" s="151"/>
      <c r="K25" s="45"/>
      <c r="L25" s="110"/>
      <c r="M25" s="41" t="str">
        <f>IF($S$38=TRUE,"L21","")</f>
        <v>L21</v>
      </c>
      <c r="N25" s="114"/>
      <c r="O25" s="46"/>
      <c r="P25" s="114"/>
      <c r="Q25" s="47" t="str">
        <f>IF($S$38=TRUE,"W15","")</f>
        <v>W15</v>
      </c>
      <c r="R25" s="114"/>
      <c r="S25" s="136">
        <v>15</v>
      </c>
    </row>
    <row r="26" spans="1:19" ht="35.4" customHeight="1" thickBot="1" x14ac:dyDescent="0.45">
      <c r="A26" s="85"/>
      <c r="B26" s="135">
        <v>6</v>
      </c>
      <c r="C26" s="91"/>
      <c r="D26" s="117" t="s">
        <v>23</v>
      </c>
      <c r="E26" s="87">
        <v>2</v>
      </c>
      <c r="G26" s="95"/>
      <c r="I26" s="152">
        <v>28</v>
      </c>
      <c r="J26" s="152"/>
      <c r="K26" s="44"/>
      <c r="L26" s="110"/>
      <c r="M26" s="53"/>
      <c r="N26" s="90">
        <v>0</v>
      </c>
      <c r="O26" s="119" t="s">
        <v>30</v>
      </c>
      <c r="P26" s="114"/>
      <c r="Q26" s="137">
        <v>19</v>
      </c>
      <c r="R26" s="115" t="s">
        <v>72</v>
      </c>
      <c r="S26" s="120" t="s">
        <v>28</v>
      </c>
    </row>
    <row r="27" spans="1:19" ht="35.4" customHeight="1" thickBot="1" x14ac:dyDescent="0.45">
      <c r="A27" s="140">
        <f>IF($S$38=TRUE,11,"")</f>
        <v>11</v>
      </c>
      <c r="B27" s="123" t="s">
        <v>28</v>
      </c>
      <c r="C27" s="92" t="s">
        <v>76</v>
      </c>
      <c r="D27" s="41" t="str">
        <f>IF($S$38=TRUE,"W6","")</f>
        <v>W6</v>
      </c>
      <c r="E27" s="100"/>
      <c r="F27" s="34"/>
      <c r="G27" s="95"/>
      <c r="H27" s="117" t="s">
        <v>23</v>
      </c>
      <c r="I27" s="109">
        <v>2</v>
      </c>
      <c r="J27" s="98">
        <v>0</v>
      </c>
      <c r="K27" s="119" t="s">
        <v>26</v>
      </c>
      <c r="L27" s="110"/>
      <c r="M27" s="137">
        <v>26</v>
      </c>
      <c r="N27" s="114"/>
      <c r="O27" s="47" t="str">
        <f>IF($S$38=TRUE,"W19","")</f>
        <v>W19</v>
      </c>
      <c r="P27" s="114"/>
      <c r="Q27" s="33"/>
      <c r="R27" s="114"/>
      <c r="S27" s="41" t="str">
        <f>IF($S$38=TRUE,"L6","")</f>
        <v>L6</v>
      </c>
    </row>
    <row r="28" spans="1:19" ht="35.4" customHeight="1" thickBot="1" x14ac:dyDescent="0.45">
      <c r="A28" s="140"/>
      <c r="B28" s="35"/>
      <c r="C28" s="89"/>
      <c r="D28" s="34"/>
      <c r="E28" s="97"/>
      <c r="F28" s="135">
        <v>22</v>
      </c>
      <c r="G28" s="96"/>
      <c r="H28" s="41" t="str">
        <f>IF($S$38=TRUE,"W22","")</f>
        <v>W22</v>
      </c>
      <c r="J28" s="36"/>
      <c r="K28" s="47" t="str">
        <f>IF($S$38=TRUE,"W26","")</f>
        <v>W26</v>
      </c>
      <c r="L28" s="110"/>
      <c r="M28" s="49"/>
      <c r="N28" s="114"/>
      <c r="O28" s="46"/>
      <c r="P28" s="98">
        <v>2</v>
      </c>
      <c r="Q28" s="120" t="s">
        <v>30</v>
      </c>
      <c r="R28" s="114"/>
      <c r="S28" s="33"/>
    </row>
    <row r="29" spans="1:19" ht="35.4" customHeight="1" thickBot="1" x14ac:dyDescent="0.45">
      <c r="A29" s="140">
        <f>IF($S$38=TRUE,7,"")</f>
        <v>7</v>
      </c>
      <c r="B29" s="126" t="s">
        <v>34</v>
      </c>
      <c r="C29" s="93">
        <v>2</v>
      </c>
      <c r="D29" s="34"/>
      <c r="E29" s="97"/>
      <c r="F29" s="34"/>
      <c r="G29" s="96"/>
      <c r="H29" s="35"/>
      <c r="I29" s="39"/>
      <c r="J29" s="36"/>
      <c r="K29" s="45"/>
      <c r="L29" s="113">
        <v>2</v>
      </c>
      <c r="M29" s="121" t="s">
        <v>26</v>
      </c>
      <c r="N29" s="114"/>
      <c r="O29" s="136">
        <v>24</v>
      </c>
      <c r="P29" s="114"/>
      <c r="Q29" s="41" t="str">
        <f>IF($S$38=TRUE,"L10","")</f>
        <v>L10</v>
      </c>
      <c r="R29" s="101"/>
    </row>
    <row r="30" spans="1:19" ht="35.4" customHeight="1" thickBot="1" x14ac:dyDescent="0.45">
      <c r="A30" s="85"/>
      <c r="B30" s="135">
        <v>7</v>
      </c>
      <c r="C30" s="91"/>
      <c r="D30" s="117" t="s">
        <v>34</v>
      </c>
      <c r="E30" s="102">
        <v>2</v>
      </c>
      <c r="F30" s="43"/>
      <c r="G30" s="96"/>
      <c r="H30" s="35"/>
      <c r="I30" s="54"/>
      <c r="J30" s="34"/>
      <c r="K30" s="55"/>
      <c r="L30" s="34"/>
      <c r="M30" s="47" t="str">
        <f>IF($S$38=TRUE,"W24","")</f>
        <v>W24</v>
      </c>
      <c r="N30" s="114"/>
      <c r="O30" s="33"/>
      <c r="P30" s="114"/>
      <c r="Q30" s="33"/>
      <c r="R30" s="94">
        <v>2</v>
      </c>
      <c r="S30" s="120" t="s">
        <v>29</v>
      </c>
    </row>
    <row r="31" spans="1:19" ht="35.4" customHeight="1" thickBot="1" x14ac:dyDescent="0.65">
      <c r="A31" s="140">
        <f>IF($S$38=TRUE,10,"")</f>
        <v>10</v>
      </c>
      <c r="B31" s="125" t="s">
        <v>29</v>
      </c>
      <c r="C31" s="92">
        <v>0</v>
      </c>
      <c r="D31" s="41" t="str">
        <f>IF($S$38=TRUE,"W7","")</f>
        <v>W7</v>
      </c>
      <c r="E31" s="96"/>
      <c r="F31" s="35"/>
      <c r="G31" s="96"/>
      <c r="H31" s="162"/>
      <c r="I31" s="163" t="s">
        <v>71</v>
      </c>
      <c r="J31" s="164" t="s">
        <v>72</v>
      </c>
      <c r="K31" s="165" t="s">
        <v>25</v>
      </c>
      <c r="L31" s="36"/>
      <c r="M31" s="49"/>
      <c r="N31" s="114"/>
      <c r="O31" s="33"/>
      <c r="P31" s="102">
        <v>0</v>
      </c>
      <c r="Q31" s="119" t="s">
        <v>29</v>
      </c>
      <c r="R31" s="114"/>
      <c r="S31" s="41" t="str">
        <f>IF($S$38=TRUE,"L7","")</f>
        <v>L7</v>
      </c>
    </row>
    <row r="32" spans="1:19" ht="35.4" customHeight="1" thickBot="1" x14ac:dyDescent="0.65">
      <c r="A32" s="140"/>
      <c r="B32" s="35"/>
      <c r="C32" s="89"/>
      <c r="D32" s="135">
        <v>12</v>
      </c>
      <c r="E32" s="101"/>
      <c r="F32" s="118" t="s">
        <v>34</v>
      </c>
      <c r="G32" s="87">
        <v>0</v>
      </c>
      <c r="H32" s="162"/>
      <c r="I32" s="163" t="s">
        <v>73</v>
      </c>
      <c r="J32" s="164" t="s">
        <v>72</v>
      </c>
      <c r="K32" s="166" t="s">
        <v>23</v>
      </c>
      <c r="L32" s="36"/>
      <c r="M32" s="49"/>
      <c r="N32" s="114"/>
      <c r="O32" s="46"/>
      <c r="P32" s="114"/>
      <c r="Q32" s="47" t="str">
        <f>IF($S$38=TRUE,"W16","")</f>
        <v>W16</v>
      </c>
      <c r="R32" s="101"/>
      <c r="S32" s="136">
        <v>16</v>
      </c>
    </row>
    <row r="33" spans="1:32" ht="35.4" customHeight="1" thickBot="1" x14ac:dyDescent="0.65">
      <c r="A33" s="140">
        <f>IF($S$38=TRUE,2,"")</f>
        <v>2</v>
      </c>
      <c r="B33" s="124" t="s">
        <v>54</v>
      </c>
      <c r="C33" s="90">
        <v>0</v>
      </c>
      <c r="D33" s="43"/>
      <c r="E33" s="96"/>
      <c r="F33" s="41" t="str">
        <f>IF($S$38=TRUE,"W12","")</f>
        <v>W12</v>
      </c>
      <c r="G33" s="38"/>
      <c r="H33" s="162"/>
      <c r="I33" s="163" t="s">
        <v>74</v>
      </c>
      <c r="J33" s="164" t="s">
        <v>72</v>
      </c>
      <c r="K33" s="166" t="s">
        <v>26</v>
      </c>
      <c r="L33" s="36"/>
      <c r="M33" s="49"/>
      <c r="N33" s="115">
        <v>2</v>
      </c>
      <c r="O33" s="119" t="s">
        <v>26</v>
      </c>
      <c r="P33" s="114"/>
      <c r="Q33" s="137">
        <v>20</v>
      </c>
      <c r="R33" s="115">
        <v>0</v>
      </c>
      <c r="S33" s="120" t="s">
        <v>54</v>
      </c>
    </row>
    <row r="34" spans="1:32" ht="35.4" customHeight="1" thickBot="1" x14ac:dyDescent="0.65">
      <c r="A34" s="140"/>
      <c r="B34" s="135">
        <v>8</v>
      </c>
      <c r="C34" s="91"/>
      <c r="D34" s="117" t="s">
        <v>24</v>
      </c>
      <c r="E34" s="87">
        <v>0</v>
      </c>
      <c r="F34" s="35"/>
      <c r="G34" s="38"/>
      <c r="H34" s="162"/>
      <c r="I34" s="163" t="s">
        <v>75</v>
      </c>
      <c r="J34" s="164" t="s">
        <v>72</v>
      </c>
      <c r="K34" s="166" t="s">
        <v>34</v>
      </c>
      <c r="L34" s="36"/>
      <c r="M34" s="33"/>
      <c r="N34" s="33"/>
      <c r="O34" s="47" t="str">
        <f>IF($S$38=TRUE,"W20","")</f>
        <v>W20</v>
      </c>
      <c r="P34" s="114"/>
      <c r="Q34" s="33"/>
      <c r="S34" s="41" t="str">
        <f>IF($S$38=TRUE,"L8","")</f>
        <v>L8</v>
      </c>
    </row>
    <row r="35" spans="1:32" ht="35.4" customHeight="1" thickBot="1" x14ac:dyDescent="0.45">
      <c r="A35" s="140">
        <f>IF($S$38=TRUE,15,"")</f>
        <v>15</v>
      </c>
      <c r="B35" s="123" t="s">
        <v>24</v>
      </c>
      <c r="C35" s="92">
        <v>2</v>
      </c>
      <c r="D35" s="41" t="str">
        <f>IF($S$38=TRUE,"W8","")</f>
        <v>W8</v>
      </c>
      <c r="E35" s="56"/>
      <c r="F35" s="35"/>
      <c r="G35" s="38"/>
      <c r="L35" s="36"/>
      <c r="M35" s="33"/>
      <c r="N35" s="33"/>
      <c r="O35" s="46"/>
      <c r="P35" s="98">
        <v>2</v>
      </c>
      <c r="Q35" s="120" t="s">
        <v>26</v>
      </c>
      <c r="R35" s="33"/>
      <c r="S35" s="33"/>
    </row>
    <row r="36" spans="1:32" x14ac:dyDescent="0.3">
      <c r="A36" s="40"/>
      <c r="B36" s="35"/>
      <c r="C36" s="42"/>
      <c r="D36" s="34"/>
      <c r="G36" s="75"/>
      <c r="H36" s="75" t="s">
        <v>4</v>
      </c>
      <c r="I36" s="38"/>
      <c r="J36" s="28"/>
      <c r="L36" s="56"/>
      <c r="P36" s="33"/>
      <c r="Q36" s="41" t="str">
        <f>IF($S$38=TRUE,"L9","")</f>
        <v>L9</v>
      </c>
      <c r="R36" s="33"/>
      <c r="S36" s="76"/>
    </row>
    <row r="37" spans="1:32" x14ac:dyDescent="0.3">
      <c r="A37" s="57"/>
      <c r="B37" s="35"/>
      <c r="C37" s="42"/>
      <c r="D37" s="29"/>
      <c r="G37" s="75"/>
      <c r="H37" s="75" t="s">
        <v>5</v>
      </c>
      <c r="I37" s="38"/>
      <c r="J37" s="35"/>
      <c r="L37" s="35"/>
      <c r="M37" s="39"/>
      <c r="S37" s="77" t="b">
        <v>1</v>
      </c>
    </row>
    <row r="38" spans="1:32" s="134" customFormat="1" ht="24.6" x14ac:dyDescent="0.4">
      <c r="A38" s="131" t="s">
        <v>40</v>
      </c>
      <c r="B38" s="35"/>
      <c r="C38" s="27"/>
      <c r="D38" s="26"/>
      <c r="E38" s="132" t="s">
        <v>55</v>
      </c>
      <c r="F38" s="26"/>
      <c r="G38" s="29"/>
      <c r="H38" s="35"/>
      <c r="I38" s="38"/>
      <c r="J38" s="35"/>
      <c r="K38" s="133" t="s">
        <v>42</v>
      </c>
      <c r="L38" s="131"/>
      <c r="O38" s="132" t="s">
        <v>79</v>
      </c>
      <c r="P38" s="131"/>
      <c r="S38" s="134" t="b">
        <v>1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x14ac:dyDescent="0.3">
      <c r="A39" s="57"/>
      <c r="B39" s="35"/>
      <c r="H39" s="35"/>
      <c r="I39" s="56"/>
      <c r="J39" s="35"/>
      <c r="K39" s="39"/>
      <c r="L39" s="35"/>
      <c r="M39" s="38"/>
      <c r="O39" s="38"/>
    </row>
    <row r="40" spans="1:32" x14ac:dyDescent="0.3">
      <c r="C40" s="59"/>
      <c r="D40" s="58"/>
      <c r="E40" s="59"/>
      <c r="H40" s="35"/>
      <c r="I40" s="38"/>
      <c r="J40" s="35"/>
      <c r="L40" s="35"/>
      <c r="M40" s="80" t="s">
        <v>57</v>
      </c>
      <c r="N40" s="80"/>
      <c r="O40" s="80" t="s">
        <v>58</v>
      </c>
      <c r="P40" s="80"/>
      <c r="Q40" s="80" t="s">
        <v>59</v>
      </c>
      <c r="R40" s="80"/>
      <c r="S40" s="80" t="s">
        <v>80</v>
      </c>
    </row>
  </sheetData>
  <mergeCells count="6">
    <mergeCell ref="A1:R1"/>
    <mergeCell ref="I9:J9"/>
    <mergeCell ref="I11:J11"/>
    <mergeCell ref="I26:J26"/>
    <mergeCell ref="I25:J25"/>
    <mergeCell ref="H5:K5"/>
  </mergeCells>
  <phoneticPr fontId="13" type="noConversion"/>
  <printOptions horizontalCentered="1" verticalCentered="1"/>
  <pageMargins left="0.19685039370078741" right="0.15748031496062992" top="0.23622047244094491" bottom="0.19685039370078741" header="0.23622047244094491" footer="0.23622047244094491"/>
  <pageSetup paperSize="8" scale="46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print="0" autoFill="0" autoLine="0" autoPict="0">
                <anchor moveWithCells="1">
                  <from>
                    <xdr:col>18</xdr:col>
                    <xdr:colOff>68580</xdr:colOff>
                    <xdr:row>36</xdr:row>
                    <xdr:rowOff>137160</xdr:rowOff>
                  </from>
                  <to>
                    <xdr:col>18</xdr:col>
                    <xdr:colOff>1363980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print="0" autoFill="0" autoLine="0" autoPict="0">
                <anchor moveWithCells="1">
                  <from>
                    <xdr:col>18</xdr:col>
                    <xdr:colOff>68580</xdr:colOff>
                    <xdr:row>37</xdr:row>
                    <xdr:rowOff>76200</xdr:rowOff>
                  </from>
                  <to>
                    <xdr:col>18</xdr:col>
                    <xdr:colOff>1386840</xdr:colOff>
                    <xdr:row>37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zoomScale="70" zoomScaleNormal="70" workbookViewId="0">
      <selection activeCell="J4" sqref="J4"/>
    </sheetView>
  </sheetViews>
  <sheetFormatPr defaultColWidth="9.33203125" defaultRowHeight="15" x14ac:dyDescent="0.3"/>
  <cols>
    <col min="1" max="1" width="4" style="1" customWidth="1"/>
    <col min="2" max="2" width="6.33203125" style="74" customWidth="1"/>
    <col min="3" max="3" width="8.77734375" style="1" customWidth="1"/>
    <col min="4" max="4" width="6.33203125" style="1" customWidth="1"/>
    <col min="5" max="5" width="6.109375" style="147" customWidth="1"/>
    <col min="6" max="6" width="26.44140625" style="1" customWidth="1"/>
    <col min="7" max="7" width="9.33203125" style="1"/>
    <col min="8" max="8" width="12.77734375" style="142" customWidth="1"/>
    <col min="9" max="9" width="6" style="1" customWidth="1"/>
    <col min="10" max="10" width="5.33203125" style="1" customWidth="1"/>
    <col min="11" max="11" width="8.21875" style="1" customWidth="1"/>
    <col min="12" max="16384" width="9.33203125" style="1"/>
  </cols>
  <sheetData>
    <row r="1" spans="1:29" x14ac:dyDescent="0.3">
      <c r="A1" s="160" t="s">
        <v>67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29" ht="15.6" x14ac:dyDescent="0.3">
      <c r="A2" s="161" t="s">
        <v>68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29" x14ac:dyDescent="0.3">
      <c r="A3" s="159" t="s">
        <v>39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29" x14ac:dyDescent="0.3">
      <c r="A4" s="64" t="s">
        <v>65</v>
      </c>
      <c r="B4" s="64"/>
      <c r="C4" s="146"/>
      <c r="D4" s="146"/>
      <c r="E4" s="146"/>
      <c r="G4" s="74"/>
      <c r="I4" s="68"/>
      <c r="J4" s="70" t="s">
        <v>228</v>
      </c>
    </row>
    <row r="5" spans="1:29" x14ac:dyDescent="0.3">
      <c r="B5" s="2" t="s">
        <v>97</v>
      </c>
    </row>
    <row r="6" spans="1:29" s="67" customFormat="1" ht="45" x14ac:dyDescent="0.3">
      <c r="A6" s="69" t="s">
        <v>46</v>
      </c>
      <c r="B6" s="69" t="s">
        <v>47</v>
      </c>
      <c r="C6" s="10" t="s">
        <v>48</v>
      </c>
      <c r="D6" s="10" t="s">
        <v>52</v>
      </c>
      <c r="E6" s="10" t="s">
        <v>45</v>
      </c>
      <c r="F6" s="78" t="s">
        <v>43</v>
      </c>
      <c r="G6" s="10" t="s">
        <v>49</v>
      </c>
      <c r="H6" s="10" t="s">
        <v>50</v>
      </c>
      <c r="I6" s="10" t="s">
        <v>44</v>
      </c>
      <c r="J6" s="10" t="s">
        <v>51</v>
      </c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15">
        <v>1</v>
      </c>
      <c r="B7" s="15">
        <v>1</v>
      </c>
      <c r="C7" s="15" t="s">
        <v>69</v>
      </c>
      <c r="D7" s="15"/>
      <c r="E7" s="167">
        <v>1</v>
      </c>
      <c r="F7" s="65" t="s">
        <v>94</v>
      </c>
      <c r="G7" s="10" t="s">
        <v>25</v>
      </c>
      <c r="H7" s="78" t="s">
        <v>85</v>
      </c>
      <c r="I7" s="15">
        <v>1</v>
      </c>
      <c r="J7" s="15">
        <v>2</v>
      </c>
      <c r="K7" s="66"/>
    </row>
    <row r="8" spans="1:29" x14ac:dyDescent="0.3">
      <c r="A8" s="15">
        <v>2</v>
      </c>
      <c r="B8" s="15">
        <v>2</v>
      </c>
      <c r="C8" s="15" t="s">
        <v>69</v>
      </c>
      <c r="D8" s="15"/>
      <c r="E8" s="168"/>
      <c r="F8" s="65" t="s">
        <v>89</v>
      </c>
      <c r="G8" s="10" t="s">
        <v>25</v>
      </c>
      <c r="H8" s="78" t="s">
        <v>85</v>
      </c>
      <c r="I8" s="15">
        <v>1</v>
      </c>
      <c r="J8" s="78">
        <v>2</v>
      </c>
      <c r="K8" s="66"/>
    </row>
    <row r="9" spans="1:29" x14ac:dyDescent="0.3">
      <c r="A9" s="15">
        <v>3</v>
      </c>
      <c r="B9" s="15">
        <v>3</v>
      </c>
      <c r="C9" s="15" t="s">
        <v>69</v>
      </c>
      <c r="D9" s="15"/>
      <c r="E9" s="168"/>
      <c r="F9" s="65" t="s">
        <v>91</v>
      </c>
      <c r="G9" s="10" t="s">
        <v>25</v>
      </c>
      <c r="H9" s="78" t="s">
        <v>85</v>
      </c>
      <c r="I9" s="15">
        <v>1</v>
      </c>
      <c r="J9" s="15">
        <v>2</v>
      </c>
      <c r="K9" s="66"/>
    </row>
    <row r="10" spans="1:29" x14ac:dyDescent="0.3">
      <c r="A10" s="15">
        <v>4</v>
      </c>
      <c r="B10" s="15">
        <v>4</v>
      </c>
      <c r="C10" s="15" t="s">
        <v>69</v>
      </c>
      <c r="D10" s="15"/>
      <c r="E10" s="168"/>
      <c r="F10" s="65" t="s">
        <v>88</v>
      </c>
      <c r="G10" s="10" t="s">
        <v>25</v>
      </c>
      <c r="H10" s="78" t="s">
        <v>85</v>
      </c>
      <c r="I10" s="15">
        <v>1</v>
      </c>
      <c r="J10" s="78">
        <v>2</v>
      </c>
      <c r="K10" s="66"/>
    </row>
    <row r="11" spans="1:29" x14ac:dyDescent="0.3">
      <c r="A11" s="15">
        <v>5</v>
      </c>
      <c r="B11" s="15">
        <v>5</v>
      </c>
      <c r="C11" s="15" t="s">
        <v>69</v>
      </c>
      <c r="D11" s="15"/>
      <c r="E11" s="168"/>
      <c r="F11" s="65" t="s">
        <v>90</v>
      </c>
      <c r="G11" s="10" t="s">
        <v>25</v>
      </c>
      <c r="H11" s="78" t="s">
        <v>85</v>
      </c>
      <c r="I11" s="15">
        <v>1</v>
      </c>
      <c r="J11" s="15">
        <v>4</v>
      </c>
      <c r="K11" s="66"/>
    </row>
    <row r="12" spans="1:29" x14ac:dyDescent="0.3">
      <c r="A12" s="15">
        <v>6</v>
      </c>
      <c r="B12" s="15">
        <v>6</v>
      </c>
      <c r="C12" s="15" t="s">
        <v>69</v>
      </c>
      <c r="D12" s="15"/>
      <c r="E12" s="168"/>
      <c r="F12" s="65" t="s">
        <v>92</v>
      </c>
      <c r="G12" s="10" t="s">
        <v>25</v>
      </c>
      <c r="H12" s="78" t="s">
        <v>85</v>
      </c>
      <c r="I12" s="15">
        <v>1</v>
      </c>
      <c r="J12" s="15">
        <v>4</v>
      </c>
      <c r="K12" s="66"/>
    </row>
    <row r="13" spans="1:29" x14ac:dyDescent="0.3">
      <c r="A13" s="15">
        <v>7</v>
      </c>
      <c r="B13" s="15">
        <v>7</v>
      </c>
      <c r="C13" s="15" t="s">
        <v>69</v>
      </c>
      <c r="D13" s="15"/>
      <c r="E13" s="168"/>
      <c r="F13" s="65" t="s">
        <v>93</v>
      </c>
      <c r="G13" s="10" t="s">
        <v>25</v>
      </c>
      <c r="H13" s="78" t="s">
        <v>85</v>
      </c>
      <c r="I13" s="15">
        <v>1</v>
      </c>
      <c r="J13" s="78">
        <v>4</v>
      </c>
      <c r="K13" s="66"/>
    </row>
    <row r="14" spans="1:29" x14ac:dyDescent="0.3">
      <c r="A14" s="15">
        <v>8</v>
      </c>
      <c r="B14" s="15">
        <v>8</v>
      </c>
      <c r="C14" s="15" t="s">
        <v>69</v>
      </c>
      <c r="D14" s="15"/>
      <c r="E14" s="168"/>
      <c r="F14" s="65" t="s">
        <v>87</v>
      </c>
      <c r="G14" s="10" t="s">
        <v>25</v>
      </c>
      <c r="H14" s="78" t="s">
        <v>85</v>
      </c>
      <c r="I14" s="15">
        <v>1</v>
      </c>
      <c r="J14" s="15">
        <v>4</v>
      </c>
      <c r="K14" s="66"/>
    </row>
    <row r="15" spans="1:29" x14ac:dyDescent="0.3">
      <c r="A15" s="15">
        <v>9</v>
      </c>
      <c r="B15" s="15">
        <v>9</v>
      </c>
      <c r="C15" s="15" t="s">
        <v>69</v>
      </c>
      <c r="D15" s="15"/>
      <c r="E15" s="168"/>
      <c r="F15" s="65" t="s">
        <v>98</v>
      </c>
      <c r="G15" s="10" t="s">
        <v>25</v>
      </c>
      <c r="H15" s="78" t="s">
        <v>85</v>
      </c>
      <c r="I15" s="15">
        <v>1</v>
      </c>
      <c r="J15" s="15">
        <v>4</v>
      </c>
      <c r="K15" s="66"/>
    </row>
    <row r="16" spans="1:29" x14ac:dyDescent="0.3">
      <c r="A16" s="15">
        <v>10</v>
      </c>
      <c r="B16" s="15">
        <v>10</v>
      </c>
      <c r="C16" s="15" t="s">
        <v>69</v>
      </c>
      <c r="D16" s="15"/>
      <c r="E16" s="168"/>
      <c r="F16" s="65" t="s">
        <v>86</v>
      </c>
      <c r="G16" s="10" t="s">
        <v>25</v>
      </c>
      <c r="H16" s="78" t="s">
        <v>85</v>
      </c>
      <c r="I16" s="15">
        <v>1</v>
      </c>
      <c r="J16" s="15">
        <v>4</v>
      </c>
      <c r="K16" s="66"/>
    </row>
    <row r="17" spans="1:11" x14ac:dyDescent="0.3">
      <c r="A17" s="15">
        <v>11</v>
      </c>
      <c r="B17" s="15">
        <v>11</v>
      </c>
      <c r="C17" s="15" t="s">
        <v>69</v>
      </c>
      <c r="D17" s="15"/>
      <c r="E17" s="169"/>
      <c r="F17" s="65" t="s">
        <v>95</v>
      </c>
      <c r="G17" s="10" t="s">
        <v>25</v>
      </c>
      <c r="H17" s="78" t="s">
        <v>96</v>
      </c>
      <c r="I17" s="15">
        <v>1</v>
      </c>
      <c r="J17" s="15">
        <v>10</v>
      </c>
      <c r="K17" s="66"/>
    </row>
    <row r="18" spans="1:11" x14ac:dyDescent="0.3">
      <c r="A18" s="15">
        <v>12</v>
      </c>
      <c r="B18" s="15">
        <v>1</v>
      </c>
      <c r="C18" s="15" t="s">
        <v>69</v>
      </c>
      <c r="D18" s="65"/>
      <c r="E18" s="170" t="s">
        <v>226</v>
      </c>
      <c r="F18" s="65" t="s">
        <v>103</v>
      </c>
      <c r="G18" s="10" t="s">
        <v>99</v>
      </c>
      <c r="H18" s="78" t="s">
        <v>223</v>
      </c>
      <c r="I18" s="78">
        <v>1</v>
      </c>
      <c r="J18" s="78">
        <v>1</v>
      </c>
      <c r="K18" s="66"/>
    </row>
    <row r="19" spans="1:11" x14ac:dyDescent="0.3">
      <c r="A19" s="15">
        <v>13</v>
      </c>
      <c r="B19" s="15">
        <v>2</v>
      </c>
      <c r="C19" s="15" t="s">
        <v>69</v>
      </c>
      <c r="D19" s="65"/>
      <c r="E19" s="171"/>
      <c r="F19" s="148" t="s">
        <v>102</v>
      </c>
      <c r="G19" s="10" t="s">
        <v>99</v>
      </c>
      <c r="H19" s="78" t="s">
        <v>223</v>
      </c>
      <c r="I19" s="15">
        <v>1</v>
      </c>
      <c r="J19" s="15">
        <v>1</v>
      </c>
      <c r="K19" s="66"/>
    </row>
    <row r="20" spans="1:11" x14ac:dyDescent="0.3">
      <c r="A20" s="15">
        <v>14</v>
      </c>
      <c r="B20" s="15">
        <v>3</v>
      </c>
      <c r="C20" s="15" t="s">
        <v>69</v>
      </c>
      <c r="D20" s="65"/>
      <c r="E20" s="171"/>
      <c r="F20" s="65" t="s">
        <v>108</v>
      </c>
      <c r="G20" s="10" t="s">
        <v>99</v>
      </c>
      <c r="H20" s="78" t="s">
        <v>223</v>
      </c>
      <c r="I20" s="15">
        <v>1</v>
      </c>
      <c r="J20" s="15">
        <v>3</v>
      </c>
      <c r="K20" s="15"/>
    </row>
    <row r="21" spans="1:11" x14ac:dyDescent="0.3">
      <c r="A21" s="15">
        <v>15</v>
      </c>
      <c r="B21" s="15">
        <v>4</v>
      </c>
      <c r="C21" s="15" t="s">
        <v>69</v>
      </c>
      <c r="D21" s="65"/>
      <c r="E21" s="171"/>
      <c r="F21" s="81" t="s">
        <v>110</v>
      </c>
      <c r="G21" s="10" t="s">
        <v>99</v>
      </c>
      <c r="H21" s="78" t="s">
        <v>223</v>
      </c>
      <c r="I21" s="15">
        <v>1</v>
      </c>
      <c r="J21" s="15">
        <v>5</v>
      </c>
      <c r="K21" s="15"/>
    </row>
    <row r="22" spans="1:11" x14ac:dyDescent="0.3">
      <c r="A22" s="15">
        <v>16</v>
      </c>
      <c r="B22" s="15">
        <v>5</v>
      </c>
      <c r="C22" s="15" t="s">
        <v>69</v>
      </c>
      <c r="D22" s="65"/>
      <c r="E22" s="171"/>
      <c r="F22" s="65" t="s">
        <v>111</v>
      </c>
      <c r="G22" s="10" t="s">
        <v>99</v>
      </c>
      <c r="H22" s="78" t="s">
        <v>223</v>
      </c>
      <c r="I22" s="78">
        <v>1</v>
      </c>
      <c r="J22" s="78">
        <v>6</v>
      </c>
      <c r="K22" s="15"/>
    </row>
    <row r="23" spans="1:11" x14ac:dyDescent="0.3">
      <c r="A23" s="15">
        <v>17</v>
      </c>
      <c r="B23" s="15">
        <v>6</v>
      </c>
      <c r="C23" s="15" t="s">
        <v>69</v>
      </c>
      <c r="D23" s="65"/>
      <c r="E23" s="171"/>
      <c r="F23" s="65" t="s">
        <v>109</v>
      </c>
      <c r="G23" s="10" t="s">
        <v>99</v>
      </c>
      <c r="H23" s="78" t="s">
        <v>223</v>
      </c>
      <c r="I23" s="78">
        <v>1</v>
      </c>
      <c r="J23" s="78">
        <v>7</v>
      </c>
      <c r="K23" s="15"/>
    </row>
    <row r="24" spans="1:11" x14ac:dyDescent="0.3">
      <c r="A24" s="15">
        <v>18</v>
      </c>
      <c r="B24" s="15">
        <v>7</v>
      </c>
      <c r="C24" s="15" t="s">
        <v>69</v>
      </c>
      <c r="D24" s="65"/>
      <c r="E24" s="171"/>
      <c r="F24" s="65" t="s">
        <v>107</v>
      </c>
      <c r="G24" s="10" t="s">
        <v>99</v>
      </c>
      <c r="H24" s="78" t="s">
        <v>223</v>
      </c>
      <c r="I24" s="15">
        <v>1</v>
      </c>
      <c r="J24" s="15">
        <v>8</v>
      </c>
      <c r="K24" s="15"/>
    </row>
    <row r="25" spans="1:11" x14ac:dyDescent="0.3">
      <c r="A25" s="15">
        <v>19</v>
      </c>
      <c r="B25" s="15">
        <v>8</v>
      </c>
      <c r="C25" s="15" t="s">
        <v>69</v>
      </c>
      <c r="D25" s="65"/>
      <c r="E25" s="171"/>
      <c r="F25" s="65" t="s">
        <v>100</v>
      </c>
      <c r="G25" s="10" t="s">
        <v>99</v>
      </c>
      <c r="H25" s="78" t="s">
        <v>223</v>
      </c>
      <c r="I25" s="15">
        <v>1</v>
      </c>
      <c r="J25" s="78">
        <v>11</v>
      </c>
      <c r="K25" s="66"/>
    </row>
    <row r="26" spans="1:11" x14ac:dyDescent="0.3">
      <c r="A26" s="15">
        <v>20</v>
      </c>
      <c r="B26" s="15">
        <v>9</v>
      </c>
      <c r="C26" s="15" t="s">
        <v>69</v>
      </c>
      <c r="D26" s="65"/>
      <c r="E26" s="171"/>
      <c r="F26" s="65" t="s">
        <v>106</v>
      </c>
      <c r="G26" s="10" t="s">
        <v>99</v>
      </c>
      <c r="H26" s="78" t="s">
        <v>223</v>
      </c>
      <c r="I26" s="78">
        <v>1</v>
      </c>
      <c r="J26" s="78">
        <v>11</v>
      </c>
      <c r="K26" s="15"/>
    </row>
    <row r="27" spans="1:11" x14ac:dyDescent="0.3">
      <c r="A27" s="15">
        <v>21</v>
      </c>
      <c r="B27" s="15">
        <v>10</v>
      </c>
      <c r="C27" s="15" t="s">
        <v>69</v>
      </c>
      <c r="D27" s="65"/>
      <c r="E27" s="171"/>
      <c r="F27" s="65" t="s">
        <v>104</v>
      </c>
      <c r="G27" s="10" t="s">
        <v>99</v>
      </c>
      <c r="H27" s="78" t="s">
        <v>223</v>
      </c>
      <c r="I27" s="15">
        <v>1</v>
      </c>
      <c r="J27" s="78">
        <v>12</v>
      </c>
      <c r="K27" s="66"/>
    </row>
    <row r="28" spans="1:11" x14ac:dyDescent="0.3">
      <c r="A28" s="15">
        <v>22</v>
      </c>
      <c r="B28" s="15">
        <v>11</v>
      </c>
      <c r="C28" s="15" t="s">
        <v>69</v>
      </c>
      <c r="D28" s="65"/>
      <c r="E28" s="171"/>
      <c r="F28" s="65" t="s">
        <v>101</v>
      </c>
      <c r="G28" s="10" t="s">
        <v>99</v>
      </c>
      <c r="H28" s="78" t="s">
        <v>223</v>
      </c>
      <c r="I28" s="78">
        <v>1</v>
      </c>
      <c r="J28" s="78">
        <v>13</v>
      </c>
      <c r="K28" s="66"/>
    </row>
    <row r="29" spans="1:11" x14ac:dyDescent="0.3">
      <c r="A29" s="15">
        <v>23</v>
      </c>
      <c r="B29" s="15">
        <v>12</v>
      </c>
      <c r="C29" s="15" t="s">
        <v>69</v>
      </c>
      <c r="D29" s="65"/>
      <c r="E29" s="172"/>
      <c r="F29" s="65" t="s">
        <v>105</v>
      </c>
      <c r="G29" s="10" t="s">
        <v>99</v>
      </c>
      <c r="H29" s="78" t="s">
        <v>223</v>
      </c>
      <c r="I29" s="15">
        <v>1</v>
      </c>
      <c r="J29" s="15">
        <v>13</v>
      </c>
      <c r="K29" s="78"/>
    </row>
    <row r="30" spans="1:11" x14ac:dyDescent="0.3">
      <c r="A30" s="15">
        <v>24</v>
      </c>
      <c r="B30" s="15">
        <v>1</v>
      </c>
      <c r="C30" s="15" t="s">
        <v>69</v>
      </c>
      <c r="D30" s="15"/>
      <c r="E30" s="167">
        <v>3</v>
      </c>
      <c r="F30" s="65" t="s">
        <v>116</v>
      </c>
      <c r="G30" s="10" t="s">
        <v>26</v>
      </c>
      <c r="H30" s="78" t="s">
        <v>117</v>
      </c>
      <c r="I30" s="15">
        <v>1</v>
      </c>
      <c r="J30" s="15">
        <v>1</v>
      </c>
      <c r="K30" s="15"/>
    </row>
    <row r="31" spans="1:11" x14ac:dyDescent="0.3">
      <c r="A31" s="15">
        <v>25</v>
      </c>
      <c r="B31" s="15">
        <v>2</v>
      </c>
      <c r="C31" s="15" t="s">
        <v>69</v>
      </c>
      <c r="D31" s="15"/>
      <c r="E31" s="168"/>
      <c r="F31" s="65" t="s">
        <v>125</v>
      </c>
      <c r="G31" s="10" t="s">
        <v>26</v>
      </c>
      <c r="H31" s="78" t="s">
        <v>117</v>
      </c>
      <c r="I31" s="15">
        <v>1</v>
      </c>
      <c r="J31" s="15">
        <v>1</v>
      </c>
      <c r="K31" s="15"/>
    </row>
    <row r="32" spans="1:11" x14ac:dyDescent="0.3">
      <c r="A32" s="15">
        <v>26</v>
      </c>
      <c r="B32" s="15">
        <v>3</v>
      </c>
      <c r="C32" s="15" t="s">
        <v>69</v>
      </c>
      <c r="D32" s="15"/>
      <c r="E32" s="168"/>
      <c r="F32" s="65" t="s">
        <v>124</v>
      </c>
      <c r="G32" s="10" t="s">
        <v>26</v>
      </c>
      <c r="H32" s="78" t="s">
        <v>117</v>
      </c>
      <c r="I32" s="15">
        <v>1</v>
      </c>
      <c r="J32" s="15">
        <v>1</v>
      </c>
      <c r="K32" s="15"/>
    </row>
    <row r="33" spans="1:11" x14ac:dyDescent="0.3">
      <c r="A33" s="15">
        <v>27</v>
      </c>
      <c r="B33" s="15">
        <v>4</v>
      </c>
      <c r="C33" s="15" t="s">
        <v>69</v>
      </c>
      <c r="D33" s="15"/>
      <c r="E33" s="168"/>
      <c r="F33" s="65" t="s">
        <v>127</v>
      </c>
      <c r="G33" s="10" t="s">
        <v>26</v>
      </c>
      <c r="H33" s="78" t="s">
        <v>117</v>
      </c>
      <c r="I33" s="15">
        <v>1</v>
      </c>
      <c r="J33" s="15">
        <v>1</v>
      </c>
      <c r="K33" s="15"/>
    </row>
    <row r="34" spans="1:11" x14ac:dyDescent="0.3">
      <c r="A34" s="15">
        <v>28</v>
      </c>
      <c r="B34" s="15">
        <v>5</v>
      </c>
      <c r="C34" s="15" t="s">
        <v>69</v>
      </c>
      <c r="D34" s="15"/>
      <c r="E34" s="168"/>
      <c r="F34" s="65" t="s">
        <v>126</v>
      </c>
      <c r="G34" s="10" t="s">
        <v>26</v>
      </c>
      <c r="H34" s="78" t="s">
        <v>112</v>
      </c>
      <c r="I34" s="15">
        <v>1</v>
      </c>
      <c r="J34" s="15">
        <v>1</v>
      </c>
      <c r="K34" s="15"/>
    </row>
    <row r="35" spans="1:11" x14ac:dyDescent="0.3">
      <c r="A35" s="15">
        <v>29</v>
      </c>
      <c r="B35" s="15">
        <v>6</v>
      </c>
      <c r="C35" s="15" t="s">
        <v>69</v>
      </c>
      <c r="D35" s="15"/>
      <c r="E35" s="168"/>
      <c r="F35" s="65" t="s">
        <v>123</v>
      </c>
      <c r="G35" s="10" t="s">
        <v>26</v>
      </c>
      <c r="H35" s="78" t="s">
        <v>112</v>
      </c>
      <c r="I35" s="15">
        <v>1</v>
      </c>
      <c r="J35" s="15">
        <v>1</v>
      </c>
      <c r="K35" s="15"/>
    </row>
    <row r="36" spans="1:11" x14ac:dyDescent="0.3">
      <c r="A36" s="15">
        <v>30</v>
      </c>
      <c r="B36" s="15">
        <v>7</v>
      </c>
      <c r="C36" s="15" t="s">
        <v>69</v>
      </c>
      <c r="D36" s="15"/>
      <c r="E36" s="168"/>
      <c r="F36" s="144" t="s">
        <v>120</v>
      </c>
      <c r="G36" s="10" t="s">
        <v>26</v>
      </c>
      <c r="H36" s="78" t="s">
        <v>112</v>
      </c>
      <c r="I36" s="78">
        <v>1</v>
      </c>
      <c r="J36" s="78">
        <v>1</v>
      </c>
      <c r="K36" s="15"/>
    </row>
    <row r="37" spans="1:11" x14ac:dyDescent="0.3">
      <c r="A37" s="15">
        <v>31</v>
      </c>
      <c r="B37" s="15">
        <v>8</v>
      </c>
      <c r="C37" s="15" t="s">
        <v>69</v>
      </c>
      <c r="D37" s="15"/>
      <c r="E37" s="168"/>
      <c r="F37" s="65" t="s">
        <v>119</v>
      </c>
      <c r="G37" s="10" t="s">
        <v>26</v>
      </c>
      <c r="H37" s="78" t="s">
        <v>112</v>
      </c>
      <c r="I37" s="15">
        <v>1</v>
      </c>
      <c r="J37" s="15">
        <v>1</v>
      </c>
      <c r="K37" s="15"/>
    </row>
    <row r="38" spans="1:11" x14ac:dyDescent="0.3">
      <c r="A38" s="15">
        <v>32</v>
      </c>
      <c r="B38" s="15">
        <v>9</v>
      </c>
      <c r="C38" s="15" t="s">
        <v>69</v>
      </c>
      <c r="D38" s="15"/>
      <c r="E38" s="168"/>
      <c r="F38" s="65" t="s">
        <v>118</v>
      </c>
      <c r="G38" s="10" t="s">
        <v>26</v>
      </c>
      <c r="H38" s="78" t="s">
        <v>112</v>
      </c>
      <c r="I38" s="15">
        <v>1</v>
      </c>
      <c r="J38" s="15">
        <v>2</v>
      </c>
      <c r="K38" s="15"/>
    </row>
    <row r="39" spans="1:11" x14ac:dyDescent="0.3">
      <c r="A39" s="15">
        <v>33</v>
      </c>
      <c r="B39" s="15">
        <v>10</v>
      </c>
      <c r="C39" s="15" t="s">
        <v>69</v>
      </c>
      <c r="D39" s="15"/>
      <c r="E39" s="168"/>
      <c r="F39" s="65" t="s">
        <v>115</v>
      </c>
      <c r="G39" s="10" t="s">
        <v>26</v>
      </c>
      <c r="H39" s="78" t="s">
        <v>112</v>
      </c>
      <c r="I39" s="15">
        <v>1</v>
      </c>
      <c r="J39" s="15">
        <v>2</v>
      </c>
      <c r="K39" s="15"/>
    </row>
    <row r="40" spans="1:11" x14ac:dyDescent="0.3">
      <c r="A40" s="15">
        <v>34</v>
      </c>
      <c r="B40" s="15">
        <v>11</v>
      </c>
      <c r="C40" s="15" t="s">
        <v>69</v>
      </c>
      <c r="D40" s="15"/>
      <c r="E40" s="168"/>
      <c r="F40" s="65" t="s">
        <v>113</v>
      </c>
      <c r="G40" s="10" t="s">
        <v>26</v>
      </c>
      <c r="H40" s="78" t="s">
        <v>112</v>
      </c>
      <c r="I40" s="15" t="s">
        <v>114</v>
      </c>
      <c r="J40" s="15">
        <v>2</v>
      </c>
      <c r="K40" s="15"/>
    </row>
    <row r="41" spans="1:11" x14ac:dyDescent="0.3">
      <c r="A41" s="15">
        <v>35</v>
      </c>
      <c r="B41" s="15">
        <v>12</v>
      </c>
      <c r="C41" s="15" t="s">
        <v>69</v>
      </c>
      <c r="D41" s="15"/>
      <c r="E41" s="169"/>
      <c r="F41" s="65" t="s">
        <v>121</v>
      </c>
      <c r="G41" s="10" t="s">
        <v>26</v>
      </c>
      <c r="H41" s="78" t="s">
        <v>112</v>
      </c>
      <c r="I41" s="15" t="s">
        <v>122</v>
      </c>
      <c r="J41" s="15">
        <v>1</v>
      </c>
      <c r="K41" s="15"/>
    </row>
    <row r="42" spans="1:11" x14ac:dyDescent="0.3">
      <c r="A42" s="15">
        <v>36</v>
      </c>
      <c r="B42" s="15">
        <v>1</v>
      </c>
      <c r="C42" s="15" t="s">
        <v>69</v>
      </c>
      <c r="D42" s="65"/>
      <c r="E42" s="173" t="s">
        <v>227</v>
      </c>
      <c r="F42" s="144" t="s">
        <v>129</v>
      </c>
      <c r="G42" s="10" t="s">
        <v>128</v>
      </c>
      <c r="H42" s="78" t="s">
        <v>224</v>
      </c>
      <c r="I42" s="15">
        <v>1</v>
      </c>
      <c r="J42" s="78">
        <v>2</v>
      </c>
      <c r="K42" s="15"/>
    </row>
    <row r="43" spans="1:11" x14ac:dyDescent="0.3">
      <c r="A43" s="15">
        <v>37</v>
      </c>
      <c r="B43" s="15">
        <v>2</v>
      </c>
      <c r="C43" s="15" t="s">
        <v>69</v>
      </c>
      <c r="D43" s="65"/>
      <c r="E43" s="174"/>
      <c r="F43" s="144" t="s">
        <v>130</v>
      </c>
      <c r="G43" s="10" t="s">
        <v>128</v>
      </c>
      <c r="H43" s="78" t="s">
        <v>224</v>
      </c>
      <c r="I43" s="15">
        <v>1</v>
      </c>
      <c r="J43" s="15">
        <v>2</v>
      </c>
      <c r="K43" s="15"/>
    </row>
    <row r="44" spans="1:11" x14ac:dyDescent="0.3">
      <c r="A44" s="15">
        <v>38</v>
      </c>
      <c r="B44" s="15">
        <v>3</v>
      </c>
      <c r="C44" s="15" t="s">
        <v>69</v>
      </c>
      <c r="D44" s="65"/>
      <c r="E44" s="174"/>
      <c r="F44" s="144" t="s">
        <v>131</v>
      </c>
      <c r="G44" s="10" t="s">
        <v>128</v>
      </c>
      <c r="H44" s="78" t="s">
        <v>224</v>
      </c>
      <c r="I44" s="78">
        <v>1</v>
      </c>
      <c r="J44" s="78">
        <v>4</v>
      </c>
      <c r="K44" s="15"/>
    </row>
    <row r="45" spans="1:11" x14ac:dyDescent="0.3">
      <c r="A45" s="15">
        <v>39</v>
      </c>
      <c r="B45" s="15">
        <v>4</v>
      </c>
      <c r="C45" s="15" t="s">
        <v>69</v>
      </c>
      <c r="D45" s="65"/>
      <c r="E45" s="174"/>
      <c r="F45" s="144" t="s">
        <v>132</v>
      </c>
      <c r="G45" s="10" t="s">
        <v>128</v>
      </c>
      <c r="H45" s="78" t="s">
        <v>224</v>
      </c>
      <c r="I45" s="15">
        <v>1</v>
      </c>
      <c r="J45" s="15">
        <v>7</v>
      </c>
      <c r="K45" s="15"/>
    </row>
    <row r="46" spans="1:11" x14ac:dyDescent="0.3">
      <c r="A46" s="15">
        <v>40</v>
      </c>
      <c r="B46" s="15">
        <v>5</v>
      </c>
      <c r="C46" s="15" t="s">
        <v>69</v>
      </c>
      <c r="D46" s="65"/>
      <c r="E46" s="174"/>
      <c r="F46" s="144" t="s">
        <v>134</v>
      </c>
      <c r="G46" s="10" t="s">
        <v>128</v>
      </c>
      <c r="H46" s="78" t="s">
        <v>224</v>
      </c>
      <c r="I46" s="15">
        <v>1</v>
      </c>
      <c r="J46" s="15">
        <v>9</v>
      </c>
      <c r="K46" s="15"/>
    </row>
    <row r="47" spans="1:11" x14ac:dyDescent="0.3">
      <c r="A47" s="15">
        <v>41</v>
      </c>
      <c r="B47" s="15">
        <v>6</v>
      </c>
      <c r="C47" s="15" t="s">
        <v>69</v>
      </c>
      <c r="D47" s="65"/>
      <c r="E47" s="174"/>
      <c r="F47" s="144" t="s">
        <v>138</v>
      </c>
      <c r="G47" s="10" t="s">
        <v>128</v>
      </c>
      <c r="H47" s="78" t="s">
        <v>224</v>
      </c>
      <c r="I47" s="15">
        <v>1</v>
      </c>
      <c r="J47" s="78">
        <v>9</v>
      </c>
      <c r="K47" s="15"/>
    </row>
    <row r="48" spans="1:11" x14ac:dyDescent="0.3">
      <c r="A48" s="15">
        <v>42</v>
      </c>
      <c r="B48" s="15">
        <v>7</v>
      </c>
      <c r="C48" s="15" t="s">
        <v>69</v>
      </c>
      <c r="D48" s="65"/>
      <c r="E48" s="174"/>
      <c r="F48" s="144" t="s">
        <v>133</v>
      </c>
      <c r="G48" s="10" t="s">
        <v>128</v>
      </c>
      <c r="H48" s="78" t="s">
        <v>224</v>
      </c>
      <c r="I48" s="15">
        <v>1</v>
      </c>
      <c r="J48" s="78">
        <v>9</v>
      </c>
      <c r="K48" s="15"/>
    </row>
    <row r="49" spans="1:11" x14ac:dyDescent="0.3">
      <c r="A49" s="15">
        <v>43</v>
      </c>
      <c r="B49" s="15">
        <v>8</v>
      </c>
      <c r="C49" s="15" t="s">
        <v>69</v>
      </c>
      <c r="D49" s="65"/>
      <c r="E49" s="174"/>
      <c r="F49" s="144" t="s">
        <v>135</v>
      </c>
      <c r="G49" s="10" t="s">
        <v>128</v>
      </c>
      <c r="H49" s="78" t="s">
        <v>224</v>
      </c>
      <c r="I49" s="78">
        <v>1</v>
      </c>
      <c r="J49" s="78">
        <v>9</v>
      </c>
      <c r="K49" s="15"/>
    </row>
    <row r="50" spans="1:11" x14ac:dyDescent="0.3">
      <c r="A50" s="15">
        <v>44</v>
      </c>
      <c r="B50" s="15">
        <v>9</v>
      </c>
      <c r="C50" s="15" t="s">
        <v>69</v>
      </c>
      <c r="D50" s="65"/>
      <c r="E50" s="174"/>
      <c r="F50" s="144" t="s">
        <v>136</v>
      </c>
      <c r="G50" s="10" t="s">
        <v>128</v>
      </c>
      <c r="H50" s="78" t="s">
        <v>224</v>
      </c>
      <c r="I50" s="15">
        <v>1</v>
      </c>
      <c r="J50" s="15">
        <v>9</v>
      </c>
      <c r="K50" s="15"/>
    </row>
    <row r="51" spans="1:11" x14ac:dyDescent="0.3">
      <c r="A51" s="15">
        <v>45</v>
      </c>
      <c r="B51" s="15">
        <v>10</v>
      </c>
      <c r="C51" s="15" t="s">
        <v>69</v>
      </c>
      <c r="D51" s="65"/>
      <c r="E51" s="175"/>
      <c r="F51" s="144" t="s">
        <v>137</v>
      </c>
      <c r="G51" s="10" t="s">
        <v>128</v>
      </c>
      <c r="H51" s="78" t="s">
        <v>224</v>
      </c>
      <c r="I51" s="15">
        <v>1</v>
      </c>
      <c r="J51" s="15">
        <v>10</v>
      </c>
      <c r="K51" s="15"/>
    </row>
    <row r="52" spans="1:11" x14ac:dyDescent="0.3">
      <c r="A52" s="15">
        <v>46</v>
      </c>
      <c r="B52" s="15">
        <v>1</v>
      </c>
      <c r="C52" s="15" t="s">
        <v>69</v>
      </c>
      <c r="D52" s="65"/>
      <c r="E52" s="176" t="s">
        <v>83</v>
      </c>
      <c r="F52" s="65" t="s">
        <v>152</v>
      </c>
      <c r="G52" s="10" t="s">
        <v>36</v>
      </c>
      <c r="H52" s="78"/>
      <c r="I52" s="78"/>
      <c r="J52" s="78"/>
      <c r="K52" s="65"/>
    </row>
    <row r="53" spans="1:11" x14ac:dyDescent="0.3">
      <c r="A53" s="15">
        <v>47</v>
      </c>
      <c r="B53" s="15">
        <v>2</v>
      </c>
      <c r="C53" s="15" t="s">
        <v>69</v>
      </c>
      <c r="D53" s="65"/>
      <c r="E53" s="177"/>
      <c r="F53" s="65" t="s">
        <v>155</v>
      </c>
      <c r="G53" s="10" t="s">
        <v>36</v>
      </c>
      <c r="H53" s="78"/>
      <c r="I53" s="65"/>
      <c r="J53" s="65"/>
      <c r="K53" s="65"/>
    </row>
    <row r="54" spans="1:11" x14ac:dyDescent="0.3">
      <c r="A54" s="15">
        <v>48</v>
      </c>
      <c r="B54" s="15">
        <v>3</v>
      </c>
      <c r="C54" s="15" t="s">
        <v>69</v>
      </c>
      <c r="D54" s="65"/>
      <c r="E54" s="177"/>
      <c r="F54" s="65" t="s">
        <v>151</v>
      </c>
      <c r="G54" s="10" t="s">
        <v>36</v>
      </c>
      <c r="H54" s="78"/>
      <c r="I54" s="78"/>
      <c r="J54" s="78"/>
      <c r="K54" s="65"/>
    </row>
    <row r="55" spans="1:11" x14ac:dyDescent="0.3">
      <c r="A55" s="15">
        <v>49</v>
      </c>
      <c r="B55" s="15">
        <v>4</v>
      </c>
      <c r="C55" s="15" t="s">
        <v>69</v>
      </c>
      <c r="D55" s="65"/>
      <c r="E55" s="177"/>
      <c r="F55" s="65" t="s">
        <v>148</v>
      </c>
      <c r="G55" s="10" t="s">
        <v>36</v>
      </c>
      <c r="H55" s="78"/>
      <c r="I55" s="78"/>
      <c r="J55" s="78"/>
      <c r="K55" s="65"/>
    </row>
    <row r="56" spans="1:11" x14ac:dyDescent="0.3">
      <c r="A56" s="15">
        <v>50</v>
      </c>
      <c r="B56" s="15">
        <v>5</v>
      </c>
      <c r="C56" s="15" t="s">
        <v>69</v>
      </c>
      <c r="D56" s="65"/>
      <c r="E56" s="177"/>
      <c r="F56" s="65" t="s">
        <v>149</v>
      </c>
      <c r="G56" s="10" t="s">
        <v>36</v>
      </c>
      <c r="H56" s="78"/>
      <c r="I56" s="78"/>
      <c r="J56" s="78"/>
      <c r="K56" s="65"/>
    </row>
    <row r="57" spans="1:11" x14ac:dyDescent="0.3">
      <c r="A57" s="15">
        <v>51</v>
      </c>
      <c r="B57" s="15">
        <v>6</v>
      </c>
      <c r="C57" s="15" t="s">
        <v>69</v>
      </c>
      <c r="D57" s="65"/>
      <c r="E57" s="177"/>
      <c r="F57" s="65" t="s">
        <v>154</v>
      </c>
      <c r="G57" s="10" t="s">
        <v>36</v>
      </c>
      <c r="H57" s="78"/>
      <c r="I57" s="65"/>
      <c r="J57" s="65"/>
      <c r="K57" s="65"/>
    </row>
    <row r="58" spans="1:11" x14ac:dyDescent="0.3">
      <c r="A58" s="15">
        <v>52</v>
      </c>
      <c r="B58" s="15">
        <v>7</v>
      </c>
      <c r="C58" s="15" t="s">
        <v>69</v>
      </c>
      <c r="D58" s="65"/>
      <c r="E58" s="177"/>
      <c r="F58" s="65" t="s">
        <v>153</v>
      </c>
      <c r="G58" s="10" t="s">
        <v>36</v>
      </c>
      <c r="H58" s="78"/>
      <c r="I58" s="65"/>
      <c r="J58" s="65"/>
      <c r="K58" s="65"/>
    </row>
    <row r="59" spans="1:11" x14ac:dyDescent="0.3">
      <c r="A59" s="15">
        <v>53</v>
      </c>
      <c r="B59" s="15">
        <v>8</v>
      </c>
      <c r="C59" s="15" t="s">
        <v>69</v>
      </c>
      <c r="D59" s="65"/>
      <c r="E59" s="177"/>
      <c r="F59" s="65" t="s">
        <v>150</v>
      </c>
      <c r="G59" s="10" t="s">
        <v>36</v>
      </c>
      <c r="H59" s="78"/>
      <c r="I59" s="78"/>
      <c r="J59" s="78"/>
      <c r="K59" s="65"/>
    </row>
    <row r="60" spans="1:11" x14ac:dyDescent="0.3">
      <c r="A60" s="15">
        <v>54</v>
      </c>
      <c r="B60" s="15">
        <v>9</v>
      </c>
      <c r="C60" s="15" t="s">
        <v>69</v>
      </c>
      <c r="D60" s="65"/>
      <c r="E60" s="178"/>
      <c r="F60" s="65" t="s">
        <v>156</v>
      </c>
      <c r="G60" s="10" t="s">
        <v>36</v>
      </c>
      <c r="H60" s="78"/>
      <c r="I60" s="65"/>
      <c r="J60" s="65"/>
      <c r="K60" s="65"/>
    </row>
    <row r="61" spans="1:11" x14ac:dyDescent="0.3">
      <c r="A61" s="15">
        <v>55</v>
      </c>
      <c r="B61" s="15">
        <v>1</v>
      </c>
      <c r="C61" s="15" t="s">
        <v>69</v>
      </c>
      <c r="D61" s="15"/>
      <c r="E61" s="176" t="s">
        <v>83</v>
      </c>
      <c r="F61" s="144" t="s">
        <v>144</v>
      </c>
      <c r="G61" s="10" t="s">
        <v>31</v>
      </c>
      <c r="H61" s="78" t="s">
        <v>217</v>
      </c>
      <c r="I61" s="78">
        <v>1</v>
      </c>
      <c r="J61" s="78">
        <v>1</v>
      </c>
      <c r="K61" s="65"/>
    </row>
    <row r="62" spans="1:11" x14ac:dyDescent="0.3">
      <c r="A62" s="15">
        <v>56</v>
      </c>
      <c r="B62" s="15">
        <v>2</v>
      </c>
      <c r="C62" s="15" t="s">
        <v>69</v>
      </c>
      <c r="D62" s="15"/>
      <c r="E62" s="177"/>
      <c r="F62" s="144" t="s">
        <v>140</v>
      </c>
      <c r="G62" s="10" t="s">
        <v>31</v>
      </c>
      <c r="H62" s="78" t="s">
        <v>217</v>
      </c>
      <c r="I62" s="78">
        <v>1</v>
      </c>
      <c r="J62" s="78">
        <v>1</v>
      </c>
      <c r="K62" s="65"/>
    </row>
    <row r="63" spans="1:11" x14ac:dyDescent="0.3">
      <c r="A63" s="15">
        <v>57</v>
      </c>
      <c r="B63" s="15">
        <v>3</v>
      </c>
      <c r="C63" s="15" t="s">
        <v>69</v>
      </c>
      <c r="D63" s="15"/>
      <c r="E63" s="177"/>
      <c r="F63" s="144" t="s">
        <v>141</v>
      </c>
      <c r="G63" s="10" t="s">
        <v>31</v>
      </c>
      <c r="H63" s="78" t="s">
        <v>217</v>
      </c>
      <c r="I63" s="78">
        <v>1</v>
      </c>
      <c r="J63" s="78">
        <v>2</v>
      </c>
      <c r="K63" s="65"/>
    </row>
    <row r="64" spans="1:11" x14ac:dyDescent="0.3">
      <c r="A64" s="15">
        <v>58</v>
      </c>
      <c r="B64" s="15">
        <v>4</v>
      </c>
      <c r="C64" s="15" t="s">
        <v>69</v>
      </c>
      <c r="D64" s="15"/>
      <c r="E64" s="177"/>
      <c r="F64" s="65" t="s">
        <v>146</v>
      </c>
      <c r="G64" s="10" t="s">
        <v>31</v>
      </c>
      <c r="H64" s="78" t="s">
        <v>216</v>
      </c>
      <c r="I64" s="78">
        <v>1</v>
      </c>
      <c r="J64" s="78">
        <v>1</v>
      </c>
      <c r="K64" s="65"/>
    </row>
    <row r="65" spans="1:11" x14ac:dyDescent="0.3">
      <c r="A65" s="15">
        <v>59</v>
      </c>
      <c r="B65" s="15">
        <v>5</v>
      </c>
      <c r="C65" s="15" t="s">
        <v>69</v>
      </c>
      <c r="D65" s="15"/>
      <c r="E65" s="177"/>
      <c r="F65" s="144" t="s">
        <v>139</v>
      </c>
      <c r="G65" s="10" t="s">
        <v>31</v>
      </c>
      <c r="H65" s="78" t="s">
        <v>216</v>
      </c>
      <c r="I65" s="15">
        <v>1</v>
      </c>
      <c r="J65" s="15">
        <v>1</v>
      </c>
      <c r="K65" s="15"/>
    </row>
    <row r="66" spans="1:11" x14ac:dyDescent="0.3">
      <c r="A66" s="15">
        <v>60</v>
      </c>
      <c r="B66" s="15">
        <v>6</v>
      </c>
      <c r="C66" s="15" t="s">
        <v>69</v>
      </c>
      <c r="D66" s="15"/>
      <c r="E66" s="177"/>
      <c r="F66" s="144" t="s">
        <v>143</v>
      </c>
      <c r="G66" s="10" t="s">
        <v>31</v>
      </c>
      <c r="H66" s="78" t="s">
        <v>216</v>
      </c>
      <c r="I66" s="78">
        <v>1</v>
      </c>
      <c r="J66" s="78">
        <v>2</v>
      </c>
      <c r="K66" s="65"/>
    </row>
    <row r="67" spans="1:11" x14ac:dyDescent="0.3">
      <c r="A67" s="15">
        <v>61</v>
      </c>
      <c r="B67" s="15">
        <v>7</v>
      </c>
      <c r="C67" s="15" t="s">
        <v>69</v>
      </c>
      <c r="D67" s="15"/>
      <c r="E67" s="177"/>
      <c r="F67" s="144" t="s">
        <v>142</v>
      </c>
      <c r="G67" s="10" t="s">
        <v>31</v>
      </c>
      <c r="H67" s="10" t="s">
        <v>218</v>
      </c>
      <c r="I67" s="78">
        <v>1</v>
      </c>
      <c r="J67" s="78">
        <v>1</v>
      </c>
      <c r="K67" s="65"/>
    </row>
    <row r="68" spans="1:11" x14ac:dyDescent="0.3">
      <c r="A68" s="15">
        <v>62</v>
      </c>
      <c r="B68" s="15">
        <v>8</v>
      </c>
      <c r="C68" s="15" t="s">
        <v>69</v>
      </c>
      <c r="D68" s="15"/>
      <c r="E68" s="177"/>
      <c r="F68" s="65" t="s">
        <v>145</v>
      </c>
      <c r="G68" s="10" t="s">
        <v>31</v>
      </c>
      <c r="H68" s="10" t="s">
        <v>218</v>
      </c>
      <c r="I68" s="78">
        <v>1</v>
      </c>
      <c r="J68" s="78">
        <v>3</v>
      </c>
      <c r="K68" s="65"/>
    </row>
    <row r="69" spans="1:11" x14ac:dyDescent="0.3">
      <c r="A69" s="15">
        <v>63</v>
      </c>
      <c r="B69" s="15">
        <v>9</v>
      </c>
      <c r="C69" s="15" t="s">
        <v>69</v>
      </c>
      <c r="D69" s="15"/>
      <c r="E69" s="178"/>
      <c r="F69" s="65" t="s">
        <v>147</v>
      </c>
      <c r="G69" s="10" t="s">
        <v>31</v>
      </c>
      <c r="H69" s="10" t="s">
        <v>218</v>
      </c>
      <c r="I69" s="78">
        <v>1</v>
      </c>
      <c r="J69" s="78">
        <v>3</v>
      </c>
      <c r="K69" s="65"/>
    </row>
    <row r="70" spans="1:11" x14ac:dyDescent="0.3">
      <c r="A70" s="15">
        <v>64</v>
      </c>
      <c r="B70" s="15">
        <v>1</v>
      </c>
      <c r="C70" s="15" t="s">
        <v>69</v>
      </c>
      <c r="D70" s="78"/>
      <c r="E70" s="176" t="s">
        <v>82</v>
      </c>
      <c r="F70" s="65" t="s">
        <v>170</v>
      </c>
      <c r="G70" s="78" t="s">
        <v>30</v>
      </c>
      <c r="H70" s="78" t="s">
        <v>165</v>
      </c>
      <c r="I70" s="78">
        <v>1</v>
      </c>
      <c r="J70" s="78">
        <v>1</v>
      </c>
      <c r="K70" s="78"/>
    </row>
    <row r="71" spans="1:11" x14ac:dyDescent="0.3">
      <c r="A71" s="15">
        <v>65</v>
      </c>
      <c r="B71" s="15">
        <v>2</v>
      </c>
      <c r="C71" s="15" t="s">
        <v>69</v>
      </c>
      <c r="D71" s="78"/>
      <c r="E71" s="177"/>
      <c r="F71" s="65" t="s">
        <v>177</v>
      </c>
      <c r="G71" s="78" t="s">
        <v>30</v>
      </c>
      <c r="H71" s="78" t="s">
        <v>165</v>
      </c>
      <c r="I71" s="78">
        <v>1</v>
      </c>
      <c r="J71" s="78">
        <v>1</v>
      </c>
      <c r="K71" s="78"/>
    </row>
    <row r="72" spans="1:11" x14ac:dyDescent="0.3">
      <c r="A72" s="15">
        <v>66</v>
      </c>
      <c r="B72" s="15">
        <v>3</v>
      </c>
      <c r="C72" s="15" t="s">
        <v>69</v>
      </c>
      <c r="D72" s="78"/>
      <c r="E72" s="177"/>
      <c r="F72" s="65" t="s">
        <v>173</v>
      </c>
      <c r="G72" s="78" t="s">
        <v>30</v>
      </c>
      <c r="H72" s="78" t="s">
        <v>165</v>
      </c>
      <c r="I72" s="78">
        <v>1</v>
      </c>
      <c r="J72" s="78">
        <v>1</v>
      </c>
      <c r="K72" s="78"/>
    </row>
    <row r="73" spans="1:11" x14ac:dyDescent="0.3">
      <c r="A73" s="15">
        <v>67</v>
      </c>
      <c r="B73" s="15">
        <v>4</v>
      </c>
      <c r="C73" s="15" t="s">
        <v>69</v>
      </c>
      <c r="D73" s="78"/>
      <c r="E73" s="177"/>
      <c r="F73" s="65" t="s">
        <v>175</v>
      </c>
      <c r="G73" s="78" t="s">
        <v>30</v>
      </c>
      <c r="H73" s="78" t="s">
        <v>165</v>
      </c>
      <c r="I73" s="78">
        <v>1</v>
      </c>
      <c r="J73" s="78">
        <v>1</v>
      </c>
      <c r="K73" s="78"/>
    </row>
    <row r="74" spans="1:11" x14ac:dyDescent="0.3">
      <c r="A74" s="15">
        <v>68</v>
      </c>
      <c r="B74" s="15">
        <v>5</v>
      </c>
      <c r="C74" s="15" t="s">
        <v>69</v>
      </c>
      <c r="D74" s="78"/>
      <c r="E74" s="177"/>
      <c r="F74" s="65" t="s">
        <v>166</v>
      </c>
      <c r="G74" s="78" t="s">
        <v>30</v>
      </c>
      <c r="H74" s="78" t="s">
        <v>165</v>
      </c>
      <c r="I74" s="78">
        <v>1</v>
      </c>
      <c r="J74" s="78">
        <v>2</v>
      </c>
      <c r="K74" s="78"/>
    </row>
    <row r="75" spans="1:11" x14ac:dyDescent="0.3">
      <c r="A75" s="15">
        <v>69</v>
      </c>
      <c r="B75" s="15">
        <v>6</v>
      </c>
      <c r="C75" s="15" t="s">
        <v>69</v>
      </c>
      <c r="D75" s="78"/>
      <c r="E75" s="177"/>
      <c r="F75" s="65" t="s">
        <v>178</v>
      </c>
      <c r="G75" s="78" t="s">
        <v>30</v>
      </c>
      <c r="H75" s="78" t="s">
        <v>165</v>
      </c>
      <c r="I75" s="78">
        <v>1</v>
      </c>
      <c r="J75" s="78">
        <v>2</v>
      </c>
      <c r="K75" s="78"/>
    </row>
    <row r="76" spans="1:11" x14ac:dyDescent="0.3">
      <c r="A76" s="15">
        <v>70</v>
      </c>
      <c r="B76" s="15">
        <v>7</v>
      </c>
      <c r="C76" s="15" t="s">
        <v>69</v>
      </c>
      <c r="D76" s="78"/>
      <c r="E76" s="177"/>
      <c r="F76" s="65" t="s">
        <v>176</v>
      </c>
      <c r="G76" s="78" t="s">
        <v>30</v>
      </c>
      <c r="H76" s="78" t="s">
        <v>165</v>
      </c>
      <c r="I76" s="78">
        <v>1</v>
      </c>
      <c r="J76" s="78">
        <v>2</v>
      </c>
      <c r="K76" s="78"/>
    </row>
    <row r="77" spans="1:11" x14ac:dyDescent="0.3">
      <c r="A77" s="15">
        <v>71</v>
      </c>
      <c r="B77" s="15">
        <v>8</v>
      </c>
      <c r="C77" s="15" t="s">
        <v>69</v>
      </c>
      <c r="D77" s="78"/>
      <c r="E77" s="177"/>
      <c r="F77" s="65" t="s">
        <v>171</v>
      </c>
      <c r="G77" s="78" t="s">
        <v>30</v>
      </c>
      <c r="H77" s="78" t="s">
        <v>165</v>
      </c>
      <c r="I77" s="78" t="s">
        <v>172</v>
      </c>
      <c r="J77" s="78">
        <v>3</v>
      </c>
      <c r="K77" s="78"/>
    </row>
    <row r="78" spans="1:11" x14ac:dyDescent="0.3">
      <c r="A78" s="15">
        <v>72</v>
      </c>
      <c r="B78" s="15">
        <v>9</v>
      </c>
      <c r="C78" s="15" t="s">
        <v>69</v>
      </c>
      <c r="D78" s="78"/>
      <c r="E78" s="177"/>
      <c r="F78" s="65" t="s">
        <v>174</v>
      </c>
      <c r="G78" s="78" t="s">
        <v>30</v>
      </c>
      <c r="H78" s="78" t="s">
        <v>165</v>
      </c>
      <c r="I78" s="78" t="s">
        <v>172</v>
      </c>
      <c r="J78" s="78">
        <v>3</v>
      </c>
      <c r="K78" s="78"/>
    </row>
    <row r="79" spans="1:11" x14ac:dyDescent="0.3">
      <c r="A79" s="15">
        <v>73</v>
      </c>
      <c r="B79" s="15">
        <v>10</v>
      </c>
      <c r="C79" s="15" t="s">
        <v>69</v>
      </c>
      <c r="D79" s="78"/>
      <c r="E79" s="177"/>
      <c r="F79" s="65" t="s">
        <v>167</v>
      </c>
      <c r="G79" s="78" t="s">
        <v>30</v>
      </c>
      <c r="H79" s="78" t="s">
        <v>168</v>
      </c>
      <c r="I79" s="78">
        <v>1</v>
      </c>
      <c r="J79" s="78">
        <v>5</v>
      </c>
      <c r="K79" s="78"/>
    </row>
    <row r="80" spans="1:11" x14ac:dyDescent="0.3">
      <c r="A80" s="15">
        <v>74</v>
      </c>
      <c r="B80" s="15">
        <v>11</v>
      </c>
      <c r="C80" s="15" t="s">
        <v>69</v>
      </c>
      <c r="D80" s="78"/>
      <c r="E80" s="178"/>
      <c r="F80" s="65" t="s">
        <v>169</v>
      </c>
      <c r="G80" s="78" t="s">
        <v>30</v>
      </c>
      <c r="H80" s="78" t="s">
        <v>168</v>
      </c>
      <c r="I80" s="78">
        <v>1</v>
      </c>
      <c r="J80" s="78">
        <v>5</v>
      </c>
      <c r="K80" s="78"/>
    </row>
    <row r="81" spans="1:11" x14ac:dyDescent="0.3">
      <c r="A81" s="15">
        <v>75</v>
      </c>
      <c r="B81" s="15">
        <v>1</v>
      </c>
      <c r="C81" s="15" t="s">
        <v>69</v>
      </c>
      <c r="D81" s="78"/>
      <c r="E81" s="176" t="s">
        <v>82</v>
      </c>
      <c r="F81" s="65" t="s">
        <v>162</v>
      </c>
      <c r="G81" s="78" t="s">
        <v>27</v>
      </c>
      <c r="H81" s="10" t="s">
        <v>220</v>
      </c>
      <c r="I81" s="78">
        <v>1</v>
      </c>
      <c r="J81" s="78">
        <v>1</v>
      </c>
      <c r="K81" s="78"/>
    </row>
    <row r="82" spans="1:11" x14ac:dyDescent="0.3">
      <c r="A82" s="15">
        <v>76</v>
      </c>
      <c r="B82" s="15">
        <v>2</v>
      </c>
      <c r="C82" s="15" t="s">
        <v>69</v>
      </c>
      <c r="D82" s="78"/>
      <c r="E82" s="177"/>
      <c r="F82" s="65" t="s">
        <v>164</v>
      </c>
      <c r="G82" s="78" t="s">
        <v>27</v>
      </c>
      <c r="H82" s="10" t="s">
        <v>220</v>
      </c>
      <c r="I82" s="78">
        <v>1</v>
      </c>
      <c r="J82" s="78">
        <v>1</v>
      </c>
      <c r="K82" s="78"/>
    </row>
    <row r="83" spans="1:11" x14ac:dyDescent="0.3">
      <c r="A83" s="15">
        <v>77</v>
      </c>
      <c r="B83" s="15">
        <v>3</v>
      </c>
      <c r="C83" s="15" t="s">
        <v>69</v>
      </c>
      <c r="D83" s="78"/>
      <c r="E83" s="177"/>
      <c r="F83" s="65" t="s">
        <v>163</v>
      </c>
      <c r="G83" s="78" t="s">
        <v>27</v>
      </c>
      <c r="H83" s="10" t="s">
        <v>220</v>
      </c>
      <c r="I83" s="78">
        <v>1</v>
      </c>
      <c r="J83" s="78">
        <v>1</v>
      </c>
      <c r="K83" s="78"/>
    </row>
    <row r="84" spans="1:11" x14ac:dyDescent="0.3">
      <c r="A84" s="15">
        <v>78</v>
      </c>
      <c r="B84" s="15">
        <v>4</v>
      </c>
      <c r="C84" s="15" t="s">
        <v>69</v>
      </c>
      <c r="D84" s="78"/>
      <c r="E84" s="177"/>
      <c r="F84" s="65" t="s">
        <v>159</v>
      </c>
      <c r="G84" s="78" t="s">
        <v>27</v>
      </c>
      <c r="H84" s="78" t="s">
        <v>219</v>
      </c>
      <c r="I84" s="78">
        <v>1</v>
      </c>
      <c r="J84" s="78">
        <v>1</v>
      </c>
      <c r="K84" s="78"/>
    </row>
    <row r="85" spans="1:11" x14ac:dyDescent="0.3">
      <c r="A85" s="15">
        <v>79</v>
      </c>
      <c r="B85" s="15">
        <v>5</v>
      </c>
      <c r="C85" s="15" t="s">
        <v>69</v>
      </c>
      <c r="D85" s="78"/>
      <c r="E85" s="177"/>
      <c r="F85" s="65" t="s">
        <v>161</v>
      </c>
      <c r="G85" s="78" t="s">
        <v>27</v>
      </c>
      <c r="H85" s="78" t="s">
        <v>219</v>
      </c>
      <c r="I85" s="78">
        <v>1</v>
      </c>
      <c r="J85" s="78">
        <v>1</v>
      </c>
      <c r="K85" s="78"/>
    </row>
    <row r="86" spans="1:11" x14ac:dyDescent="0.3">
      <c r="A86" s="15">
        <v>80</v>
      </c>
      <c r="B86" s="15">
        <v>6</v>
      </c>
      <c r="C86" s="15" t="s">
        <v>69</v>
      </c>
      <c r="D86" s="15"/>
      <c r="E86" s="177"/>
      <c r="F86" s="65" t="s">
        <v>157</v>
      </c>
      <c r="G86" s="78" t="s">
        <v>27</v>
      </c>
      <c r="H86" s="78" t="s">
        <v>219</v>
      </c>
      <c r="I86" s="78">
        <v>1</v>
      </c>
      <c r="J86" s="78">
        <v>2</v>
      </c>
      <c r="K86" s="78"/>
    </row>
    <row r="87" spans="1:11" x14ac:dyDescent="0.3">
      <c r="A87" s="15">
        <v>81</v>
      </c>
      <c r="B87" s="15">
        <v>7</v>
      </c>
      <c r="C87" s="15" t="s">
        <v>69</v>
      </c>
      <c r="D87" s="78"/>
      <c r="E87" s="177"/>
      <c r="F87" s="65" t="s">
        <v>160</v>
      </c>
      <c r="G87" s="78" t="s">
        <v>27</v>
      </c>
      <c r="H87" s="78" t="s">
        <v>219</v>
      </c>
      <c r="I87" s="78">
        <v>1</v>
      </c>
      <c r="J87" s="78">
        <v>2</v>
      </c>
      <c r="K87" s="78"/>
    </row>
    <row r="88" spans="1:11" x14ac:dyDescent="0.3">
      <c r="A88" s="15">
        <v>82</v>
      </c>
      <c r="B88" s="15">
        <v>8</v>
      </c>
      <c r="C88" s="15" t="s">
        <v>69</v>
      </c>
      <c r="D88" s="15"/>
      <c r="E88" s="178"/>
      <c r="F88" s="65" t="s">
        <v>158</v>
      </c>
      <c r="G88" s="78" t="s">
        <v>27</v>
      </c>
      <c r="H88" s="78" t="s">
        <v>219</v>
      </c>
      <c r="I88" s="78">
        <v>1</v>
      </c>
      <c r="J88" s="78">
        <v>2</v>
      </c>
      <c r="K88" s="78"/>
    </row>
    <row r="89" spans="1:11" x14ac:dyDescent="0.3">
      <c r="A89" s="15">
        <v>83</v>
      </c>
      <c r="B89" s="15">
        <v>1</v>
      </c>
      <c r="C89" s="15" t="s">
        <v>69</v>
      </c>
      <c r="D89" s="78"/>
      <c r="E89" s="176" t="s">
        <v>81</v>
      </c>
      <c r="F89" s="65" t="s">
        <v>182</v>
      </c>
      <c r="G89" s="78" t="s">
        <v>22</v>
      </c>
      <c r="H89" s="78" t="s">
        <v>183</v>
      </c>
      <c r="I89" s="78">
        <v>1</v>
      </c>
      <c r="J89" s="78">
        <v>5</v>
      </c>
      <c r="K89" s="78"/>
    </row>
    <row r="90" spans="1:11" x14ac:dyDescent="0.3">
      <c r="A90" s="15">
        <v>84</v>
      </c>
      <c r="B90" s="15">
        <v>2</v>
      </c>
      <c r="C90" s="15" t="s">
        <v>69</v>
      </c>
      <c r="D90" s="78"/>
      <c r="E90" s="177"/>
      <c r="F90" s="65" t="s">
        <v>186</v>
      </c>
      <c r="G90" s="78" t="s">
        <v>22</v>
      </c>
      <c r="H90" s="78" t="s">
        <v>181</v>
      </c>
      <c r="I90" s="78">
        <v>1</v>
      </c>
      <c r="J90" s="78">
        <v>2</v>
      </c>
      <c r="K90" s="78"/>
    </row>
    <row r="91" spans="1:11" x14ac:dyDescent="0.3">
      <c r="A91" s="15">
        <v>85</v>
      </c>
      <c r="B91" s="15">
        <v>3</v>
      </c>
      <c r="C91" s="15" t="s">
        <v>69</v>
      </c>
      <c r="D91" s="78"/>
      <c r="E91" s="177"/>
      <c r="F91" s="65" t="s">
        <v>180</v>
      </c>
      <c r="G91" s="78" t="s">
        <v>22</v>
      </c>
      <c r="H91" s="78" t="s">
        <v>181</v>
      </c>
      <c r="I91" s="78">
        <v>1</v>
      </c>
      <c r="J91" s="78">
        <v>2</v>
      </c>
      <c r="K91" s="78"/>
    </row>
    <row r="92" spans="1:11" x14ac:dyDescent="0.3">
      <c r="A92" s="15">
        <v>86</v>
      </c>
      <c r="B92" s="15">
        <v>4</v>
      </c>
      <c r="C92" s="15" t="s">
        <v>69</v>
      </c>
      <c r="D92" s="78"/>
      <c r="E92" s="177"/>
      <c r="F92" s="65" t="s">
        <v>192</v>
      </c>
      <c r="G92" s="78" t="s">
        <v>22</v>
      </c>
      <c r="H92" s="78" t="s">
        <v>185</v>
      </c>
      <c r="I92" s="78">
        <v>1</v>
      </c>
      <c r="J92" s="78">
        <v>6</v>
      </c>
      <c r="K92" s="78"/>
    </row>
    <row r="93" spans="1:11" x14ac:dyDescent="0.3">
      <c r="A93" s="15">
        <v>87</v>
      </c>
      <c r="B93" s="15">
        <v>5</v>
      </c>
      <c r="C93" s="15" t="s">
        <v>69</v>
      </c>
      <c r="D93" s="78"/>
      <c r="E93" s="177"/>
      <c r="F93" s="65" t="s">
        <v>190</v>
      </c>
      <c r="G93" s="78" t="s">
        <v>22</v>
      </c>
      <c r="H93" s="78" t="s">
        <v>185</v>
      </c>
      <c r="I93" s="78">
        <v>1</v>
      </c>
      <c r="J93" s="78">
        <v>6</v>
      </c>
      <c r="K93" s="78"/>
    </row>
    <row r="94" spans="1:11" x14ac:dyDescent="0.3">
      <c r="A94" s="15">
        <v>88</v>
      </c>
      <c r="B94" s="15">
        <v>6</v>
      </c>
      <c r="C94" s="15" t="s">
        <v>69</v>
      </c>
      <c r="D94" s="78"/>
      <c r="E94" s="177"/>
      <c r="F94" s="65" t="s">
        <v>188</v>
      </c>
      <c r="G94" s="78" t="s">
        <v>22</v>
      </c>
      <c r="H94" s="78" t="s">
        <v>185</v>
      </c>
      <c r="I94" s="78">
        <v>1</v>
      </c>
      <c r="J94" s="78">
        <v>7</v>
      </c>
      <c r="K94" s="78"/>
    </row>
    <row r="95" spans="1:11" x14ac:dyDescent="0.3">
      <c r="A95" s="15">
        <v>89</v>
      </c>
      <c r="B95" s="15">
        <v>7</v>
      </c>
      <c r="C95" s="15" t="s">
        <v>69</v>
      </c>
      <c r="D95" s="78"/>
      <c r="E95" s="177"/>
      <c r="F95" s="65" t="s">
        <v>189</v>
      </c>
      <c r="G95" s="78" t="s">
        <v>22</v>
      </c>
      <c r="H95" s="78" t="s">
        <v>185</v>
      </c>
      <c r="I95" s="78">
        <v>1</v>
      </c>
      <c r="J95" s="78">
        <v>7</v>
      </c>
      <c r="K95" s="78"/>
    </row>
    <row r="96" spans="1:11" x14ac:dyDescent="0.3">
      <c r="A96" s="15">
        <v>90</v>
      </c>
      <c r="B96" s="15">
        <v>8</v>
      </c>
      <c r="C96" s="15" t="s">
        <v>69</v>
      </c>
      <c r="D96" s="78"/>
      <c r="E96" s="177"/>
      <c r="F96" s="65" t="s">
        <v>184</v>
      </c>
      <c r="G96" s="78" t="s">
        <v>22</v>
      </c>
      <c r="H96" s="78" t="s">
        <v>185</v>
      </c>
      <c r="I96" s="78">
        <v>1</v>
      </c>
      <c r="J96" s="78">
        <v>7</v>
      </c>
      <c r="K96" s="78"/>
    </row>
    <row r="97" spans="1:11" x14ac:dyDescent="0.3">
      <c r="A97" s="15">
        <v>91</v>
      </c>
      <c r="B97" s="15">
        <v>9</v>
      </c>
      <c r="C97" s="15" t="s">
        <v>69</v>
      </c>
      <c r="D97" s="78"/>
      <c r="E97" s="177"/>
      <c r="F97" s="65" t="s">
        <v>187</v>
      </c>
      <c r="G97" s="78" t="s">
        <v>22</v>
      </c>
      <c r="H97" s="78" t="s">
        <v>185</v>
      </c>
      <c r="I97" s="78">
        <v>1</v>
      </c>
      <c r="J97" s="78">
        <v>7</v>
      </c>
      <c r="K97" s="78"/>
    </row>
    <row r="98" spans="1:11" x14ac:dyDescent="0.3">
      <c r="A98" s="15">
        <v>92</v>
      </c>
      <c r="B98" s="15">
        <v>10</v>
      </c>
      <c r="C98" s="15" t="s">
        <v>69</v>
      </c>
      <c r="D98" s="78"/>
      <c r="E98" s="177"/>
      <c r="F98" s="65" t="s">
        <v>191</v>
      </c>
      <c r="G98" s="78" t="s">
        <v>22</v>
      </c>
      <c r="H98" s="78" t="s">
        <v>185</v>
      </c>
      <c r="I98" s="78">
        <v>1</v>
      </c>
      <c r="J98" s="78">
        <v>7</v>
      </c>
      <c r="K98" s="78"/>
    </row>
    <row r="99" spans="1:11" x14ac:dyDescent="0.3">
      <c r="A99" s="15">
        <v>93</v>
      </c>
      <c r="B99" s="15">
        <v>11</v>
      </c>
      <c r="C99" s="15" t="s">
        <v>69</v>
      </c>
      <c r="D99" s="78"/>
      <c r="E99" s="177"/>
      <c r="F99" s="65" t="s">
        <v>126</v>
      </c>
      <c r="G99" s="78" t="s">
        <v>22</v>
      </c>
      <c r="H99" s="78" t="s">
        <v>225</v>
      </c>
      <c r="I99" s="78">
        <v>1</v>
      </c>
      <c r="J99" s="78">
        <v>4</v>
      </c>
      <c r="K99" s="78"/>
    </row>
    <row r="100" spans="1:11" x14ac:dyDescent="0.3">
      <c r="A100" s="15">
        <v>94</v>
      </c>
      <c r="B100" s="15">
        <v>12</v>
      </c>
      <c r="C100" s="15" t="s">
        <v>69</v>
      </c>
      <c r="D100" s="78"/>
      <c r="E100" s="178"/>
      <c r="F100" s="65" t="s">
        <v>179</v>
      </c>
      <c r="G100" s="78" t="s">
        <v>22</v>
      </c>
      <c r="H100" s="78" t="s">
        <v>225</v>
      </c>
      <c r="I100" s="78">
        <v>1</v>
      </c>
      <c r="J100" s="78">
        <v>4</v>
      </c>
      <c r="K100" s="78"/>
    </row>
    <row r="101" spans="1:11" x14ac:dyDescent="0.3">
      <c r="A101" s="65"/>
      <c r="B101" s="15">
        <v>1</v>
      </c>
      <c r="C101" s="15" t="s">
        <v>69</v>
      </c>
      <c r="D101" s="65"/>
      <c r="E101" s="145"/>
      <c r="F101" s="65"/>
      <c r="G101" s="78" t="s">
        <v>24</v>
      </c>
      <c r="H101" s="78"/>
      <c r="I101" s="78"/>
      <c r="J101" s="78"/>
      <c r="K101" s="65"/>
    </row>
    <row r="102" spans="1:11" x14ac:dyDescent="0.3">
      <c r="A102" s="78"/>
      <c r="B102" s="15">
        <v>2</v>
      </c>
      <c r="C102" s="15" t="s">
        <v>69</v>
      </c>
      <c r="D102" s="78"/>
      <c r="E102" s="10"/>
      <c r="F102" s="65"/>
      <c r="G102" s="78"/>
      <c r="H102" s="78"/>
      <c r="I102" s="78"/>
      <c r="J102" s="78"/>
      <c r="K102" s="78"/>
    </row>
    <row r="103" spans="1:11" x14ac:dyDescent="0.3">
      <c r="A103" s="78"/>
      <c r="B103" s="15">
        <v>3</v>
      </c>
      <c r="C103" s="15" t="s">
        <v>69</v>
      </c>
      <c r="D103" s="78"/>
      <c r="E103" s="10"/>
      <c r="F103" s="65"/>
      <c r="G103" s="78"/>
      <c r="H103" s="78"/>
      <c r="I103" s="78"/>
      <c r="J103" s="78"/>
      <c r="K103" s="78"/>
    </row>
    <row r="104" spans="1:11" x14ac:dyDescent="0.3">
      <c r="A104" s="78"/>
      <c r="B104" s="15">
        <v>4</v>
      </c>
      <c r="C104" s="15" t="s">
        <v>69</v>
      </c>
      <c r="D104" s="78"/>
      <c r="E104" s="10"/>
      <c r="F104" s="65"/>
      <c r="G104" s="78"/>
      <c r="H104" s="78"/>
      <c r="I104" s="78"/>
      <c r="J104" s="78"/>
      <c r="K104" s="78"/>
    </row>
    <row r="105" spans="1:11" x14ac:dyDescent="0.3">
      <c r="A105" s="78"/>
      <c r="B105" s="15">
        <v>5</v>
      </c>
      <c r="C105" s="15" t="s">
        <v>69</v>
      </c>
      <c r="D105" s="78"/>
      <c r="E105" s="10"/>
      <c r="F105" s="65"/>
      <c r="G105" s="78"/>
      <c r="H105" s="78"/>
      <c r="I105" s="78"/>
      <c r="J105" s="78"/>
      <c r="K105" s="78"/>
    </row>
    <row r="106" spans="1:11" x14ac:dyDescent="0.3">
      <c r="A106" s="78"/>
      <c r="B106" s="15">
        <v>6</v>
      </c>
      <c r="C106" s="15" t="s">
        <v>69</v>
      </c>
      <c r="D106" s="78"/>
      <c r="E106" s="10"/>
      <c r="F106" s="65"/>
      <c r="G106" s="78"/>
      <c r="H106" s="78"/>
      <c r="I106" s="78"/>
      <c r="J106" s="78"/>
      <c r="K106" s="78"/>
    </row>
    <row r="107" spans="1:11" x14ac:dyDescent="0.3">
      <c r="A107" s="78"/>
      <c r="B107" s="15">
        <v>7</v>
      </c>
      <c r="C107" s="15" t="s">
        <v>69</v>
      </c>
      <c r="D107" s="78"/>
      <c r="E107" s="10"/>
      <c r="F107" s="65"/>
      <c r="G107" s="78"/>
      <c r="H107" s="78"/>
      <c r="I107" s="78"/>
      <c r="J107" s="78"/>
      <c r="K107" s="78"/>
    </row>
    <row r="108" spans="1:11" x14ac:dyDescent="0.3">
      <c r="A108" s="78"/>
      <c r="B108" s="15">
        <v>8</v>
      </c>
      <c r="C108" s="15" t="s">
        <v>69</v>
      </c>
      <c r="D108" s="78"/>
      <c r="E108" s="10"/>
      <c r="F108" s="65"/>
      <c r="G108" s="78"/>
      <c r="H108" s="78"/>
      <c r="I108" s="78"/>
      <c r="J108" s="78"/>
      <c r="K108" s="78"/>
    </row>
    <row r="109" spans="1:11" x14ac:dyDescent="0.3">
      <c r="A109" s="78"/>
      <c r="B109" s="15">
        <v>9</v>
      </c>
      <c r="C109" s="15" t="s">
        <v>69</v>
      </c>
      <c r="D109" s="78"/>
      <c r="E109" s="10"/>
      <c r="F109" s="65"/>
      <c r="G109" s="78"/>
      <c r="H109" s="78"/>
      <c r="I109" s="78"/>
      <c r="J109" s="78"/>
      <c r="K109" s="78"/>
    </row>
    <row r="110" spans="1:11" x14ac:dyDescent="0.3">
      <c r="A110" s="78"/>
      <c r="B110" s="15">
        <v>10</v>
      </c>
      <c r="C110" s="15" t="s">
        <v>69</v>
      </c>
      <c r="D110" s="78"/>
      <c r="E110" s="10"/>
      <c r="F110" s="65"/>
      <c r="G110" s="78"/>
      <c r="H110" s="78"/>
      <c r="I110" s="78"/>
      <c r="J110" s="78"/>
      <c r="K110" s="78"/>
    </row>
    <row r="111" spans="1:11" x14ac:dyDescent="0.3">
      <c r="A111" s="78"/>
      <c r="B111" s="15">
        <v>11</v>
      </c>
      <c r="C111" s="15" t="s">
        <v>69</v>
      </c>
      <c r="D111" s="78"/>
      <c r="E111" s="10"/>
      <c r="F111" s="65"/>
      <c r="G111" s="78"/>
      <c r="H111" s="78"/>
      <c r="I111" s="78"/>
      <c r="J111" s="78"/>
      <c r="K111" s="78"/>
    </row>
    <row r="112" spans="1:11" x14ac:dyDescent="0.3">
      <c r="A112" s="78"/>
      <c r="B112" s="15">
        <v>1</v>
      </c>
      <c r="C112" s="15" t="s">
        <v>69</v>
      </c>
      <c r="D112" s="78"/>
      <c r="E112" s="10"/>
      <c r="F112" s="65" t="s">
        <v>196</v>
      </c>
      <c r="G112" s="78" t="s">
        <v>32</v>
      </c>
      <c r="H112" s="78" t="s">
        <v>221</v>
      </c>
      <c r="I112" s="78">
        <v>1</v>
      </c>
      <c r="J112" s="78">
        <v>2</v>
      </c>
      <c r="K112" s="78"/>
    </row>
    <row r="113" spans="1:11" x14ac:dyDescent="0.3">
      <c r="A113" s="78"/>
      <c r="B113" s="15">
        <v>2</v>
      </c>
      <c r="C113" s="15" t="s">
        <v>69</v>
      </c>
      <c r="D113" s="78"/>
      <c r="E113" s="10"/>
      <c r="F113" s="65" t="s">
        <v>198</v>
      </c>
      <c r="G113" s="78" t="s">
        <v>32</v>
      </c>
      <c r="H113" s="78" t="s">
        <v>221</v>
      </c>
      <c r="I113" s="78">
        <v>1</v>
      </c>
      <c r="J113" s="78">
        <v>2</v>
      </c>
      <c r="K113" s="78"/>
    </row>
    <row r="114" spans="1:11" x14ac:dyDescent="0.3">
      <c r="A114" s="78"/>
      <c r="B114" s="15">
        <v>3</v>
      </c>
      <c r="C114" s="15" t="s">
        <v>69</v>
      </c>
      <c r="D114" s="78"/>
      <c r="E114" s="10"/>
      <c r="F114" s="65" t="s">
        <v>202</v>
      </c>
      <c r="G114" s="78" t="s">
        <v>32</v>
      </c>
      <c r="H114" s="78" t="s">
        <v>221</v>
      </c>
      <c r="I114" s="78">
        <v>1</v>
      </c>
      <c r="J114" s="78">
        <v>2</v>
      </c>
      <c r="K114" s="78"/>
    </row>
    <row r="115" spans="1:11" x14ac:dyDescent="0.3">
      <c r="A115" s="78"/>
      <c r="B115" s="15">
        <v>4</v>
      </c>
      <c r="C115" s="15" t="s">
        <v>69</v>
      </c>
      <c r="D115" s="78"/>
      <c r="E115" s="10"/>
      <c r="F115" s="65" t="s">
        <v>200</v>
      </c>
      <c r="G115" s="78" t="s">
        <v>32</v>
      </c>
      <c r="H115" s="78" t="s">
        <v>221</v>
      </c>
      <c r="I115" s="78">
        <v>1</v>
      </c>
      <c r="J115" s="78">
        <v>2</v>
      </c>
      <c r="K115" s="78"/>
    </row>
    <row r="116" spans="1:11" x14ac:dyDescent="0.3">
      <c r="A116" s="78"/>
      <c r="B116" s="15">
        <v>5</v>
      </c>
      <c r="C116" s="15" t="s">
        <v>69</v>
      </c>
      <c r="D116" s="78"/>
      <c r="E116" s="10"/>
      <c r="F116" s="65" t="s">
        <v>194</v>
      </c>
      <c r="G116" s="78" t="s">
        <v>32</v>
      </c>
      <c r="H116" s="78" t="s">
        <v>221</v>
      </c>
      <c r="I116" s="78">
        <v>1</v>
      </c>
      <c r="J116" s="78">
        <v>2</v>
      </c>
      <c r="K116" s="78"/>
    </row>
    <row r="117" spans="1:11" x14ac:dyDescent="0.3">
      <c r="A117" s="78"/>
      <c r="B117" s="15">
        <v>6</v>
      </c>
      <c r="C117" s="15" t="s">
        <v>69</v>
      </c>
      <c r="D117" s="78"/>
      <c r="E117" s="10"/>
      <c r="F117" s="65" t="s">
        <v>193</v>
      </c>
      <c r="G117" s="78" t="s">
        <v>32</v>
      </c>
      <c r="H117" s="78" t="s">
        <v>221</v>
      </c>
      <c r="I117" s="78">
        <v>1</v>
      </c>
      <c r="J117" s="78">
        <v>2</v>
      </c>
      <c r="K117" s="78"/>
    </row>
    <row r="118" spans="1:11" x14ac:dyDescent="0.3">
      <c r="A118" s="78"/>
      <c r="B118" s="15">
        <v>7</v>
      </c>
      <c r="C118" s="15" t="s">
        <v>69</v>
      </c>
      <c r="D118" s="78"/>
      <c r="E118" s="10"/>
      <c r="F118" s="65" t="s">
        <v>201</v>
      </c>
      <c r="G118" s="78" t="s">
        <v>32</v>
      </c>
      <c r="H118" s="78" t="s">
        <v>221</v>
      </c>
      <c r="I118" s="78">
        <v>1</v>
      </c>
      <c r="J118" s="78">
        <v>3</v>
      </c>
      <c r="K118" s="78"/>
    </row>
    <row r="119" spans="1:11" x14ac:dyDescent="0.3">
      <c r="A119" s="78"/>
      <c r="B119" s="15">
        <v>8</v>
      </c>
      <c r="C119" s="15" t="s">
        <v>69</v>
      </c>
      <c r="D119" s="78"/>
      <c r="E119" s="10"/>
      <c r="F119" s="65" t="s">
        <v>195</v>
      </c>
      <c r="G119" s="78" t="s">
        <v>32</v>
      </c>
      <c r="H119" s="78" t="s">
        <v>221</v>
      </c>
      <c r="I119" s="78">
        <v>1</v>
      </c>
      <c r="J119" s="78">
        <v>3</v>
      </c>
      <c r="K119" s="78"/>
    </row>
    <row r="120" spans="1:11" x14ac:dyDescent="0.3">
      <c r="A120" s="78"/>
      <c r="B120" s="15">
        <v>9</v>
      </c>
      <c r="C120" s="15" t="s">
        <v>69</v>
      </c>
      <c r="D120" s="78"/>
      <c r="E120" s="10"/>
      <c r="F120" s="65" t="s">
        <v>199</v>
      </c>
      <c r="G120" s="78" t="s">
        <v>32</v>
      </c>
      <c r="H120" s="78" t="s">
        <v>221</v>
      </c>
      <c r="I120" s="78">
        <v>1</v>
      </c>
      <c r="J120" s="78">
        <v>3</v>
      </c>
      <c r="K120" s="78"/>
    </row>
    <row r="121" spans="1:11" x14ac:dyDescent="0.3">
      <c r="A121" s="78"/>
      <c r="B121" s="15">
        <v>10</v>
      </c>
      <c r="C121" s="15" t="s">
        <v>69</v>
      </c>
      <c r="D121" s="78"/>
      <c r="E121" s="10"/>
      <c r="F121" s="65" t="s">
        <v>197</v>
      </c>
      <c r="G121" s="78" t="s">
        <v>32</v>
      </c>
      <c r="H121" s="78" t="s">
        <v>221</v>
      </c>
      <c r="I121" s="78">
        <v>1</v>
      </c>
      <c r="J121" s="78">
        <v>3</v>
      </c>
      <c r="K121" s="78"/>
    </row>
    <row r="122" spans="1:11" x14ac:dyDescent="0.3">
      <c r="A122" s="65"/>
      <c r="B122" s="15">
        <v>1</v>
      </c>
      <c r="C122" s="15" t="s">
        <v>69</v>
      </c>
      <c r="D122" s="65"/>
      <c r="E122" s="145"/>
      <c r="F122" s="65"/>
      <c r="G122" s="78" t="s">
        <v>29</v>
      </c>
      <c r="H122" s="78"/>
      <c r="I122" s="78"/>
      <c r="J122" s="78"/>
      <c r="K122" s="65"/>
    </row>
    <row r="123" spans="1:11" x14ac:dyDescent="0.3">
      <c r="A123" s="78"/>
      <c r="B123" s="15">
        <v>2</v>
      </c>
      <c r="C123" s="15" t="s">
        <v>69</v>
      </c>
      <c r="D123" s="78"/>
      <c r="E123" s="10"/>
      <c r="F123" s="65"/>
      <c r="G123" s="78"/>
      <c r="H123" s="78"/>
      <c r="I123" s="78"/>
      <c r="J123" s="78"/>
      <c r="K123" s="78"/>
    </row>
    <row r="124" spans="1:11" x14ac:dyDescent="0.3">
      <c r="A124" s="78"/>
      <c r="B124" s="15">
        <v>3</v>
      </c>
      <c r="C124" s="15" t="s">
        <v>69</v>
      </c>
      <c r="D124" s="78"/>
      <c r="E124" s="10"/>
      <c r="F124" s="65"/>
      <c r="G124" s="78"/>
      <c r="H124" s="78"/>
      <c r="I124" s="78"/>
      <c r="J124" s="78"/>
      <c r="K124" s="78"/>
    </row>
    <row r="125" spans="1:11" x14ac:dyDescent="0.3">
      <c r="A125" s="78"/>
      <c r="B125" s="15">
        <v>4</v>
      </c>
      <c r="C125" s="15" t="s">
        <v>69</v>
      </c>
      <c r="D125" s="78"/>
      <c r="E125" s="10"/>
      <c r="F125" s="65"/>
      <c r="G125" s="78"/>
      <c r="H125" s="78"/>
      <c r="I125" s="78"/>
      <c r="J125" s="78"/>
      <c r="K125" s="78"/>
    </row>
    <row r="126" spans="1:11" x14ac:dyDescent="0.3">
      <c r="A126" s="78"/>
      <c r="B126" s="15">
        <v>5</v>
      </c>
      <c r="C126" s="15" t="s">
        <v>69</v>
      </c>
      <c r="D126" s="78"/>
      <c r="E126" s="10"/>
      <c r="F126" s="65"/>
      <c r="G126" s="78"/>
      <c r="H126" s="78"/>
      <c r="I126" s="78"/>
      <c r="J126" s="78"/>
      <c r="K126" s="78"/>
    </row>
    <row r="127" spans="1:11" x14ac:dyDescent="0.3">
      <c r="A127" s="78"/>
      <c r="B127" s="15">
        <v>6</v>
      </c>
      <c r="C127" s="15" t="s">
        <v>69</v>
      </c>
      <c r="D127" s="78"/>
      <c r="E127" s="10"/>
      <c r="F127" s="65"/>
      <c r="G127" s="78"/>
      <c r="H127" s="78"/>
      <c r="I127" s="78"/>
      <c r="J127" s="78"/>
      <c r="K127" s="78"/>
    </row>
    <row r="128" spans="1:11" x14ac:dyDescent="0.3">
      <c r="A128" s="78"/>
      <c r="B128" s="15">
        <v>7</v>
      </c>
      <c r="C128" s="15" t="s">
        <v>69</v>
      </c>
      <c r="D128" s="78"/>
      <c r="E128" s="10"/>
      <c r="F128" s="65"/>
      <c r="G128" s="78"/>
      <c r="H128" s="78"/>
      <c r="I128" s="78"/>
      <c r="J128" s="78"/>
      <c r="K128" s="78"/>
    </row>
    <row r="129" spans="1:11" x14ac:dyDescent="0.3">
      <c r="A129" s="78"/>
      <c r="B129" s="15">
        <v>8</v>
      </c>
      <c r="C129" s="15" t="s">
        <v>69</v>
      </c>
      <c r="D129" s="78"/>
      <c r="E129" s="10"/>
      <c r="F129" s="65"/>
      <c r="G129" s="78"/>
      <c r="H129" s="78"/>
      <c r="I129" s="78"/>
      <c r="J129" s="78"/>
      <c r="K129" s="78"/>
    </row>
    <row r="130" spans="1:11" x14ac:dyDescent="0.3">
      <c r="A130" s="78"/>
      <c r="B130" s="15">
        <v>9</v>
      </c>
      <c r="C130" s="15" t="s">
        <v>69</v>
      </c>
      <c r="D130" s="78"/>
      <c r="E130" s="10"/>
      <c r="F130" s="65"/>
      <c r="G130" s="78"/>
      <c r="H130" s="78"/>
      <c r="I130" s="78"/>
      <c r="J130" s="78"/>
      <c r="K130" s="78"/>
    </row>
    <row r="131" spans="1:11" x14ac:dyDescent="0.3">
      <c r="A131" s="78"/>
      <c r="B131" s="15">
        <v>10</v>
      </c>
      <c r="C131" s="15" t="s">
        <v>69</v>
      </c>
      <c r="D131" s="78"/>
      <c r="E131" s="10"/>
      <c r="F131" s="65"/>
      <c r="G131" s="78"/>
      <c r="H131" s="78"/>
      <c r="I131" s="78"/>
      <c r="J131" s="78"/>
      <c r="K131" s="78"/>
    </row>
    <row r="132" spans="1:11" x14ac:dyDescent="0.3">
      <c r="A132" s="78"/>
      <c r="B132" s="15">
        <v>11</v>
      </c>
      <c r="C132" s="15" t="s">
        <v>69</v>
      </c>
      <c r="D132" s="78"/>
      <c r="E132" s="10"/>
      <c r="F132" s="65"/>
      <c r="G132" s="78"/>
      <c r="H132" s="78"/>
      <c r="I132" s="78"/>
      <c r="J132" s="78"/>
      <c r="K132" s="78"/>
    </row>
    <row r="133" spans="1:11" x14ac:dyDescent="0.3">
      <c r="A133" s="65"/>
      <c r="B133" s="15">
        <v>1</v>
      </c>
      <c r="C133" s="15" t="s">
        <v>69</v>
      </c>
      <c r="D133" s="65"/>
      <c r="E133" s="145"/>
      <c r="F133" s="65" t="s">
        <v>215</v>
      </c>
      <c r="G133" s="78" t="s">
        <v>35</v>
      </c>
      <c r="H133" s="78" t="s">
        <v>214</v>
      </c>
      <c r="I133" s="78">
        <v>1</v>
      </c>
      <c r="J133" s="78">
        <v>1</v>
      </c>
      <c r="K133" s="65"/>
    </row>
    <row r="134" spans="1:11" x14ac:dyDescent="0.3">
      <c r="A134" s="78"/>
      <c r="B134" s="15">
        <v>2</v>
      </c>
      <c r="C134" s="15" t="s">
        <v>69</v>
      </c>
      <c r="D134" s="78"/>
      <c r="E134" s="10"/>
      <c r="F134" s="65" t="s">
        <v>213</v>
      </c>
      <c r="G134" s="78" t="s">
        <v>35</v>
      </c>
      <c r="H134" s="78" t="s">
        <v>214</v>
      </c>
      <c r="I134" s="78">
        <v>1</v>
      </c>
      <c r="J134" s="78">
        <v>1</v>
      </c>
      <c r="K134" s="78"/>
    </row>
    <row r="135" spans="1:11" x14ac:dyDescent="0.3">
      <c r="A135" s="78"/>
      <c r="B135" s="15">
        <v>3</v>
      </c>
      <c r="C135" s="15" t="s">
        <v>69</v>
      </c>
      <c r="D135" s="78"/>
      <c r="E135" s="10"/>
      <c r="F135" s="65" t="s">
        <v>204</v>
      </c>
      <c r="G135" s="78" t="s">
        <v>35</v>
      </c>
      <c r="H135" s="78" t="s">
        <v>222</v>
      </c>
      <c r="I135" s="78">
        <v>1</v>
      </c>
      <c r="J135" s="78">
        <v>1</v>
      </c>
      <c r="K135" s="78"/>
    </row>
    <row r="136" spans="1:11" x14ac:dyDescent="0.3">
      <c r="A136" s="78"/>
      <c r="B136" s="15">
        <v>4</v>
      </c>
      <c r="C136" s="15" t="s">
        <v>69</v>
      </c>
      <c r="D136" s="78"/>
      <c r="E136" s="10"/>
      <c r="F136" s="65" t="s">
        <v>205</v>
      </c>
      <c r="G136" s="78" t="s">
        <v>35</v>
      </c>
      <c r="H136" s="78" t="s">
        <v>222</v>
      </c>
      <c r="I136" s="78">
        <v>1</v>
      </c>
      <c r="J136" s="78">
        <v>1</v>
      </c>
      <c r="K136" s="78"/>
    </row>
    <row r="137" spans="1:11" x14ac:dyDescent="0.3">
      <c r="A137" s="78"/>
      <c r="B137" s="15">
        <v>5</v>
      </c>
      <c r="C137" s="15" t="s">
        <v>69</v>
      </c>
      <c r="D137" s="78"/>
      <c r="E137" s="10"/>
      <c r="F137" s="65" t="s">
        <v>203</v>
      </c>
      <c r="G137" s="78" t="s">
        <v>35</v>
      </c>
      <c r="H137" s="78" t="s">
        <v>222</v>
      </c>
      <c r="I137" s="78">
        <v>1</v>
      </c>
      <c r="J137" s="78">
        <v>1</v>
      </c>
      <c r="K137" s="78"/>
    </row>
    <row r="138" spans="1:11" x14ac:dyDescent="0.3">
      <c r="A138" s="78"/>
      <c r="B138" s="15">
        <v>6</v>
      </c>
      <c r="C138" s="15" t="s">
        <v>69</v>
      </c>
      <c r="D138" s="78"/>
      <c r="E138" s="10"/>
      <c r="F138" s="65" t="s">
        <v>212</v>
      </c>
      <c r="G138" s="78" t="s">
        <v>35</v>
      </c>
      <c r="H138" s="78" t="s">
        <v>207</v>
      </c>
      <c r="I138" s="78">
        <v>1</v>
      </c>
      <c r="J138" s="78">
        <v>1</v>
      </c>
      <c r="K138" s="78"/>
    </row>
    <row r="139" spans="1:11" x14ac:dyDescent="0.3">
      <c r="A139" s="78"/>
      <c r="B139" s="15">
        <v>7</v>
      </c>
      <c r="C139" s="15" t="s">
        <v>69</v>
      </c>
      <c r="D139" s="78"/>
      <c r="E139" s="10"/>
      <c r="F139" s="65" t="s">
        <v>209</v>
      </c>
      <c r="G139" s="78" t="s">
        <v>35</v>
      </c>
      <c r="H139" s="78" t="s">
        <v>207</v>
      </c>
      <c r="I139" s="78">
        <v>1</v>
      </c>
      <c r="J139" s="78">
        <v>1</v>
      </c>
      <c r="K139" s="78"/>
    </row>
    <row r="140" spans="1:11" x14ac:dyDescent="0.3">
      <c r="A140" s="78"/>
      <c r="B140" s="15">
        <v>8</v>
      </c>
      <c r="C140" s="15" t="s">
        <v>69</v>
      </c>
      <c r="D140" s="78"/>
      <c r="E140" s="10"/>
      <c r="F140" s="65" t="s">
        <v>206</v>
      </c>
      <c r="G140" s="78" t="s">
        <v>35</v>
      </c>
      <c r="H140" s="78" t="s">
        <v>207</v>
      </c>
      <c r="I140" s="78">
        <v>1</v>
      </c>
      <c r="J140" s="78">
        <v>1</v>
      </c>
      <c r="K140" s="78"/>
    </row>
    <row r="141" spans="1:11" x14ac:dyDescent="0.3">
      <c r="A141" s="78"/>
      <c r="B141" s="15">
        <v>9</v>
      </c>
      <c r="C141" s="15" t="s">
        <v>69</v>
      </c>
      <c r="D141" s="78"/>
      <c r="E141" s="10"/>
      <c r="F141" s="65" t="s">
        <v>211</v>
      </c>
      <c r="G141" s="78" t="s">
        <v>35</v>
      </c>
      <c r="H141" s="78" t="s">
        <v>207</v>
      </c>
      <c r="I141" s="78">
        <v>1</v>
      </c>
      <c r="J141" s="78">
        <v>1</v>
      </c>
      <c r="K141" s="78"/>
    </row>
    <row r="142" spans="1:11" x14ac:dyDescent="0.3">
      <c r="A142" s="78"/>
      <c r="B142" s="15">
        <v>10</v>
      </c>
      <c r="C142" s="15" t="s">
        <v>69</v>
      </c>
      <c r="D142" s="78"/>
      <c r="E142" s="10"/>
      <c r="F142" s="65" t="s">
        <v>208</v>
      </c>
      <c r="G142" s="78" t="s">
        <v>35</v>
      </c>
      <c r="H142" s="78" t="s">
        <v>207</v>
      </c>
      <c r="I142" s="78">
        <v>1</v>
      </c>
      <c r="J142" s="78">
        <v>1</v>
      </c>
      <c r="K142" s="78"/>
    </row>
    <row r="143" spans="1:11" x14ac:dyDescent="0.3">
      <c r="A143" s="78"/>
      <c r="B143" s="15">
        <v>11</v>
      </c>
      <c r="C143" s="15" t="s">
        <v>69</v>
      </c>
      <c r="D143" s="78"/>
      <c r="E143" s="10"/>
      <c r="F143" s="65" t="s">
        <v>210</v>
      </c>
      <c r="G143" s="78" t="s">
        <v>35</v>
      </c>
      <c r="H143" s="78" t="s">
        <v>207</v>
      </c>
      <c r="I143" s="78">
        <v>1</v>
      </c>
      <c r="J143" s="78">
        <v>1</v>
      </c>
      <c r="K143" s="78"/>
    </row>
    <row r="144" spans="1:11" x14ac:dyDescent="0.3">
      <c r="A144" s="65"/>
      <c r="B144" s="15">
        <v>1</v>
      </c>
      <c r="C144" s="15" t="s">
        <v>69</v>
      </c>
      <c r="D144" s="65"/>
      <c r="E144" s="145"/>
      <c r="F144" s="65"/>
      <c r="G144" s="78" t="s">
        <v>54</v>
      </c>
      <c r="H144" s="78"/>
      <c r="I144" s="78"/>
      <c r="J144" s="78"/>
      <c r="K144" s="65"/>
    </row>
    <row r="145" spans="1:11" x14ac:dyDescent="0.3">
      <c r="A145" s="78"/>
      <c r="B145" s="15">
        <v>2</v>
      </c>
      <c r="C145" s="15" t="s">
        <v>69</v>
      </c>
      <c r="D145" s="78"/>
      <c r="E145" s="10"/>
      <c r="F145" s="65"/>
      <c r="G145" s="78"/>
      <c r="H145" s="78"/>
      <c r="I145" s="78"/>
      <c r="J145" s="78"/>
      <c r="K145" s="78"/>
    </row>
    <row r="146" spans="1:11" x14ac:dyDescent="0.3">
      <c r="A146" s="78"/>
      <c r="B146" s="15">
        <v>3</v>
      </c>
      <c r="C146" s="15" t="s">
        <v>69</v>
      </c>
      <c r="D146" s="78"/>
      <c r="E146" s="10"/>
      <c r="F146" s="65"/>
      <c r="G146" s="78"/>
      <c r="H146" s="78"/>
      <c r="I146" s="78"/>
      <c r="J146" s="78"/>
      <c r="K146" s="78"/>
    </row>
    <row r="147" spans="1:11" x14ac:dyDescent="0.3">
      <c r="A147" s="78"/>
      <c r="B147" s="15">
        <v>4</v>
      </c>
      <c r="C147" s="15" t="s">
        <v>69</v>
      </c>
      <c r="D147" s="78"/>
      <c r="E147" s="10"/>
      <c r="F147" s="65"/>
      <c r="G147" s="78"/>
      <c r="H147" s="78"/>
      <c r="I147" s="78"/>
      <c r="J147" s="78"/>
      <c r="K147" s="78"/>
    </row>
    <row r="148" spans="1:11" x14ac:dyDescent="0.3">
      <c r="A148" s="78"/>
      <c r="B148" s="15">
        <v>5</v>
      </c>
      <c r="C148" s="15" t="s">
        <v>69</v>
      </c>
      <c r="D148" s="78"/>
      <c r="E148" s="10"/>
      <c r="F148" s="65"/>
      <c r="G148" s="78"/>
      <c r="H148" s="78"/>
      <c r="I148" s="78"/>
      <c r="J148" s="78"/>
      <c r="K148" s="78"/>
    </row>
    <row r="149" spans="1:11" x14ac:dyDescent="0.3">
      <c r="A149" s="78"/>
      <c r="B149" s="15">
        <v>6</v>
      </c>
      <c r="C149" s="15" t="s">
        <v>69</v>
      </c>
      <c r="D149" s="78"/>
      <c r="E149" s="10"/>
      <c r="F149" s="65"/>
      <c r="G149" s="78"/>
      <c r="H149" s="78"/>
      <c r="I149" s="78"/>
      <c r="J149" s="78"/>
      <c r="K149" s="78"/>
    </row>
    <row r="150" spans="1:11" x14ac:dyDescent="0.3">
      <c r="A150" s="78"/>
      <c r="B150" s="15">
        <v>7</v>
      </c>
      <c r="C150" s="15" t="s">
        <v>69</v>
      </c>
      <c r="D150" s="78"/>
      <c r="E150" s="10"/>
      <c r="F150" s="65"/>
      <c r="G150" s="78"/>
      <c r="H150" s="78"/>
      <c r="I150" s="78"/>
      <c r="J150" s="78"/>
      <c r="K150" s="78"/>
    </row>
    <row r="151" spans="1:11" x14ac:dyDescent="0.3">
      <c r="A151" s="78"/>
      <c r="B151" s="15">
        <v>8</v>
      </c>
      <c r="C151" s="15" t="s">
        <v>69</v>
      </c>
      <c r="D151" s="78"/>
      <c r="E151" s="10"/>
      <c r="F151" s="65"/>
      <c r="G151" s="78"/>
      <c r="H151" s="78"/>
      <c r="I151" s="78"/>
      <c r="J151" s="78"/>
      <c r="K151" s="78"/>
    </row>
    <row r="152" spans="1:11" x14ac:dyDescent="0.3">
      <c r="A152" s="78"/>
      <c r="B152" s="15">
        <v>9</v>
      </c>
      <c r="C152" s="15" t="s">
        <v>69</v>
      </c>
      <c r="D152" s="78"/>
      <c r="E152" s="10"/>
      <c r="F152" s="65"/>
      <c r="G152" s="78"/>
      <c r="H152" s="78"/>
      <c r="I152" s="78"/>
      <c r="J152" s="78"/>
      <c r="K152" s="78"/>
    </row>
    <row r="153" spans="1:11" x14ac:dyDescent="0.3">
      <c r="A153" s="78"/>
      <c r="B153" s="15">
        <v>10</v>
      </c>
      <c r="C153" s="15" t="s">
        <v>69</v>
      </c>
      <c r="D153" s="78"/>
      <c r="E153" s="10"/>
      <c r="F153" s="65"/>
      <c r="G153" s="78"/>
      <c r="H153" s="78"/>
      <c r="I153" s="78"/>
      <c r="J153" s="78"/>
      <c r="K153" s="78"/>
    </row>
    <row r="154" spans="1:11" x14ac:dyDescent="0.3">
      <c r="A154" s="78"/>
      <c r="B154" s="15">
        <v>11</v>
      </c>
      <c r="C154" s="15" t="s">
        <v>69</v>
      </c>
      <c r="D154" s="78"/>
      <c r="E154" s="10"/>
      <c r="F154" s="65"/>
      <c r="G154" s="78"/>
      <c r="H154" s="78"/>
      <c r="I154" s="78"/>
      <c r="J154" s="78"/>
      <c r="K154" s="78"/>
    </row>
    <row r="155" spans="1:11" x14ac:dyDescent="0.3">
      <c r="A155" s="65"/>
      <c r="B155" s="15">
        <v>1</v>
      </c>
      <c r="C155" s="15" t="s">
        <v>69</v>
      </c>
      <c r="D155" s="65"/>
      <c r="E155" s="145"/>
      <c r="F155" s="65"/>
      <c r="G155" s="78" t="s">
        <v>33</v>
      </c>
      <c r="H155" s="78"/>
      <c r="I155" s="78"/>
      <c r="J155" s="78"/>
      <c r="K155" s="65"/>
    </row>
    <row r="156" spans="1:11" x14ac:dyDescent="0.3">
      <c r="A156" s="78"/>
      <c r="B156" s="15">
        <v>2</v>
      </c>
      <c r="C156" s="15" t="s">
        <v>69</v>
      </c>
      <c r="D156" s="78"/>
      <c r="E156" s="10"/>
      <c r="F156" s="65"/>
      <c r="G156" s="78"/>
      <c r="H156" s="78"/>
      <c r="I156" s="78"/>
      <c r="J156" s="78"/>
      <c r="K156" s="78"/>
    </row>
    <row r="157" spans="1:11" x14ac:dyDescent="0.3">
      <c r="A157" s="78"/>
      <c r="B157" s="15">
        <v>3</v>
      </c>
      <c r="C157" s="15" t="s">
        <v>69</v>
      </c>
      <c r="D157" s="78"/>
      <c r="E157" s="10"/>
      <c r="F157" s="65"/>
      <c r="G157" s="78"/>
      <c r="H157" s="78"/>
      <c r="I157" s="78"/>
      <c r="J157" s="78"/>
      <c r="K157" s="78"/>
    </row>
    <row r="158" spans="1:11" x14ac:dyDescent="0.3">
      <c r="A158" s="78"/>
      <c r="B158" s="15">
        <v>4</v>
      </c>
      <c r="C158" s="15" t="s">
        <v>69</v>
      </c>
      <c r="D158" s="78"/>
      <c r="E158" s="10"/>
      <c r="F158" s="65"/>
      <c r="G158" s="78"/>
      <c r="H158" s="78"/>
      <c r="I158" s="78"/>
      <c r="J158" s="78"/>
      <c r="K158" s="78"/>
    </row>
    <row r="159" spans="1:11" x14ac:dyDescent="0.3">
      <c r="A159" s="78"/>
      <c r="B159" s="15">
        <v>5</v>
      </c>
      <c r="C159" s="15" t="s">
        <v>69</v>
      </c>
      <c r="D159" s="78"/>
      <c r="E159" s="10"/>
      <c r="F159" s="65"/>
      <c r="G159" s="78"/>
      <c r="H159" s="78"/>
      <c r="I159" s="78"/>
      <c r="J159" s="78"/>
      <c r="K159" s="78"/>
    </row>
    <row r="160" spans="1:11" x14ac:dyDescent="0.3">
      <c r="A160" s="78"/>
      <c r="B160" s="15">
        <v>6</v>
      </c>
      <c r="C160" s="15" t="s">
        <v>69</v>
      </c>
      <c r="D160" s="78"/>
      <c r="E160" s="10"/>
      <c r="F160" s="65"/>
      <c r="G160" s="78"/>
      <c r="H160" s="78"/>
      <c r="I160" s="78"/>
      <c r="J160" s="78"/>
      <c r="K160" s="78"/>
    </row>
    <row r="161" spans="1:11" x14ac:dyDescent="0.3">
      <c r="A161" s="78"/>
      <c r="B161" s="15">
        <v>7</v>
      </c>
      <c r="C161" s="15" t="s">
        <v>69</v>
      </c>
      <c r="D161" s="78"/>
      <c r="E161" s="10"/>
      <c r="F161" s="65"/>
      <c r="G161" s="78"/>
      <c r="H161" s="78"/>
      <c r="I161" s="78"/>
      <c r="J161" s="78"/>
      <c r="K161" s="78"/>
    </row>
    <row r="162" spans="1:11" x14ac:dyDescent="0.3">
      <c r="A162" s="78"/>
      <c r="B162" s="15">
        <v>8</v>
      </c>
      <c r="C162" s="15" t="s">
        <v>69</v>
      </c>
      <c r="D162" s="78"/>
      <c r="E162" s="10"/>
      <c r="F162" s="65"/>
      <c r="G162" s="78"/>
      <c r="H162" s="78"/>
      <c r="I162" s="78"/>
      <c r="J162" s="78"/>
      <c r="K162" s="78"/>
    </row>
    <row r="163" spans="1:11" x14ac:dyDescent="0.3">
      <c r="A163" s="78"/>
      <c r="B163" s="15">
        <v>9</v>
      </c>
      <c r="C163" s="15" t="s">
        <v>69</v>
      </c>
      <c r="D163" s="78"/>
      <c r="E163" s="10"/>
      <c r="F163" s="65"/>
      <c r="G163" s="78"/>
      <c r="H163" s="78"/>
      <c r="I163" s="78"/>
      <c r="J163" s="78"/>
      <c r="K163" s="78"/>
    </row>
    <row r="164" spans="1:11" x14ac:dyDescent="0.3">
      <c r="A164" s="78"/>
      <c r="B164" s="15">
        <v>10</v>
      </c>
      <c r="C164" s="15" t="s">
        <v>69</v>
      </c>
      <c r="D164" s="78"/>
      <c r="E164" s="10"/>
      <c r="F164" s="65"/>
      <c r="G164" s="78"/>
      <c r="H164" s="78"/>
      <c r="I164" s="78"/>
      <c r="J164" s="78"/>
      <c r="K164" s="78"/>
    </row>
    <row r="165" spans="1:11" x14ac:dyDescent="0.3">
      <c r="A165" s="78"/>
      <c r="B165" s="15">
        <v>11</v>
      </c>
      <c r="C165" s="15" t="s">
        <v>69</v>
      </c>
      <c r="D165" s="78"/>
      <c r="E165" s="10"/>
      <c r="F165" s="65"/>
      <c r="G165" s="78"/>
      <c r="H165" s="78"/>
      <c r="I165" s="78"/>
      <c r="J165" s="78"/>
      <c r="K165" s="78"/>
    </row>
    <row r="166" spans="1:11" x14ac:dyDescent="0.3">
      <c r="A166" s="179"/>
      <c r="B166" s="180"/>
      <c r="C166" s="180"/>
      <c r="D166" s="179"/>
      <c r="E166" s="67"/>
      <c r="F166" s="181"/>
      <c r="G166" s="179"/>
      <c r="H166" s="179"/>
      <c r="I166" s="179"/>
      <c r="J166" s="179"/>
      <c r="K166" s="179"/>
    </row>
  </sheetData>
  <sortState ref="A7:AC121">
    <sortCondition ref="G7:G121"/>
    <sortCondition ref="H7:H121"/>
    <sortCondition ref="I7:I121"/>
    <sortCondition ref="J7:J121"/>
    <sortCondition ref="F7:F121"/>
  </sortState>
  <mergeCells count="12">
    <mergeCell ref="E42:E51"/>
    <mergeCell ref="E61:E69"/>
    <mergeCell ref="E52:E60"/>
    <mergeCell ref="E70:E80"/>
    <mergeCell ref="E81:E88"/>
    <mergeCell ref="E89:E100"/>
    <mergeCell ref="A3:J3"/>
    <mergeCell ref="A1:J1"/>
    <mergeCell ref="A2:J2"/>
    <mergeCell ref="E7:E17"/>
    <mergeCell ref="E30:E41"/>
    <mergeCell ref="E18:E29"/>
  </mergeCells>
  <phoneticPr fontId="13" type="noConversion"/>
  <printOptions horizontalCentered="1"/>
  <pageMargins left="0.23622047244094491" right="0.19685039370078741" top="0.27559055118110237" bottom="0.32" header="0.19685039370078741" footer="0.19685039370078741"/>
  <pageSetup paperSize="9" fitToHeight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командний прот</vt:lpstr>
      <vt:lpstr>сітка 16</vt:lpstr>
      <vt:lpstr>Список уч.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Слава</cp:lastModifiedBy>
  <cp:lastPrinted>2023-09-14T15:52:29Z</cp:lastPrinted>
  <dcterms:created xsi:type="dcterms:W3CDTF">2016-05-20T11:06:26Z</dcterms:created>
  <dcterms:modified xsi:type="dcterms:W3CDTF">2023-11-21T07:53:32Z</dcterms:modified>
</cp:coreProperties>
</file>