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8" windowWidth="9720" windowHeight="8016" tabRatio="652"/>
  </bookViews>
  <sheets>
    <sheet name="Командний протокол" sheetId="11" r:id="rId1"/>
    <sheet name="Розклад" sheetId="12" r:id="rId2"/>
    <sheet name="Сіска змагань" sheetId="10" r:id="rId3"/>
    <sheet name="список учасників" sheetId="2" r:id="rId4"/>
  </sheets>
  <externalReferences>
    <externalReference r:id="rId5"/>
  </externalReferences>
  <definedNames>
    <definedName name="valuevx">42.314159</definedName>
    <definedName name="_xlnm.Print_Area" localSheetId="2">'Сіска змагань'!$A$1:$N$69</definedName>
  </definedNames>
  <calcPr calcId="114210"/>
</workbook>
</file>

<file path=xl/calcChain.xml><?xml version="1.0" encoding="utf-8"?>
<calcChain xmlns="http://schemas.openxmlformats.org/spreadsheetml/2006/main">
  <c r="D16" i="12"/>
  <c r="E15"/>
  <c r="D13"/>
  <c r="E12"/>
  <c r="D12"/>
  <c r="E11"/>
  <c r="D11"/>
  <c r="E10"/>
  <c r="D10"/>
  <c r="E9"/>
  <c r="D9"/>
  <c r="E8"/>
  <c r="D8"/>
  <c r="E19" i="10"/>
  <c r="E15"/>
  <c r="H27"/>
  <c r="H13"/>
  <c r="J60"/>
  <c r="J47"/>
  <c r="D19"/>
  <c r="D15"/>
  <c r="D34"/>
  <c r="K30"/>
  <c r="K21"/>
  <c r="J30"/>
  <c r="J21"/>
  <c r="M54"/>
  <c r="M40"/>
  <c r="L54"/>
  <c r="L40"/>
  <c r="K47"/>
  <c r="I27"/>
  <c r="I13"/>
  <c r="I63"/>
  <c r="I57"/>
  <c r="H63"/>
  <c r="H57"/>
  <c r="I50"/>
  <c r="I43"/>
  <c r="H50"/>
  <c r="H43"/>
  <c r="G60"/>
  <c r="G54"/>
  <c r="F60"/>
  <c r="F54"/>
  <c r="G47"/>
  <c r="G40"/>
  <c r="F47"/>
  <c r="F40"/>
  <c r="G32"/>
  <c r="G23"/>
  <c r="F32"/>
  <c r="F23"/>
  <c r="G17"/>
  <c r="G8"/>
  <c r="F17"/>
  <c r="F8"/>
  <c r="E42"/>
  <c r="E38"/>
  <c r="D42"/>
  <c r="D38"/>
  <c r="E62"/>
  <c r="E58"/>
  <c r="D62"/>
  <c r="D58"/>
  <c r="E56"/>
  <c r="E52"/>
  <c r="D56"/>
  <c r="D52"/>
  <c r="E49"/>
  <c r="E45"/>
  <c r="D49"/>
  <c r="D45"/>
  <c r="C41"/>
  <c r="C43"/>
  <c r="B43"/>
  <c r="B41"/>
  <c r="E34"/>
  <c r="E30"/>
  <c r="E26"/>
  <c r="E22"/>
  <c r="E11"/>
  <c r="E7"/>
  <c r="C31"/>
  <c r="C29"/>
  <c r="C27"/>
  <c r="C25"/>
  <c r="C20"/>
  <c r="C18"/>
  <c r="C16"/>
  <c r="C14"/>
  <c r="C12"/>
  <c r="C10"/>
  <c r="B14"/>
  <c r="B31"/>
  <c r="D26"/>
  <c r="B20"/>
  <c r="B12"/>
  <c r="B18"/>
  <c r="B25"/>
  <c r="B29"/>
  <c r="B27"/>
  <c r="B16"/>
  <c r="A31"/>
  <c r="D30"/>
  <c r="A29"/>
  <c r="A27"/>
  <c r="A25"/>
  <c r="C22"/>
  <c r="A20"/>
  <c r="A18"/>
  <c r="A16"/>
  <c r="A14"/>
  <c r="D22"/>
  <c r="A12"/>
  <c r="D11"/>
  <c r="B11"/>
  <c r="B15"/>
  <c r="B19"/>
  <c r="B26"/>
  <c r="B30"/>
  <c r="D9"/>
  <c r="D17"/>
  <c r="D32"/>
  <c r="D24"/>
  <c r="B42"/>
  <c r="D47"/>
  <c r="D54"/>
  <c r="D60"/>
  <c r="D40"/>
  <c r="F13"/>
  <c r="F28"/>
  <c r="F43"/>
  <c r="F57"/>
  <c r="H47"/>
  <c r="H60"/>
  <c r="J24"/>
  <c r="A10"/>
  <c r="C7"/>
  <c r="B10"/>
</calcChain>
</file>

<file path=xl/sharedStrings.xml><?xml version="1.0" encoding="utf-8"?>
<sst xmlns="http://schemas.openxmlformats.org/spreadsheetml/2006/main" count="861" uniqueCount="254">
  <si>
    <t>Курс</t>
  </si>
  <si>
    <t>Факультет</t>
  </si>
  <si>
    <t>Волейбол (жінки)</t>
  </si>
  <si>
    <t>Агро.</t>
  </si>
  <si>
    <t>АМ</t>
  </si>
  <si>
    <t>Екон.</t>
  </si>
  <si>
    <t>№
з/п</t>
  </si>
  <si>
    <t>Прізвище, ім`я 
спортсмена</t>
  </si>
  <si>
    <t>ЛСПГ</t>
  </si>
  <si>
    <t>Вид 
спорту</t>
  </si>
  <si>
    <t>Про-
грама</t>
  </si>
  <si>
    <t>В. Пархоменко</t>
  </si>
  <si>
    <t>Вет.</t>
  </si>
  <si>
    <t>Юрид.</t>
  </si>
  <si>
    <t>ЗВ</t>
  </si>
  <si>
    <t>ТВБ</t>
  </si>
  <si>
    <t>Гру-
па</t>
  </si>
  <si>
    <t xml:space="preserve">Головний секретар </t>
  </si>
  <si>
    <t>Сітка Winner's</t>
  </si>
  <si>
    <t>№ гри</t>
  </si>
  <si>
    <t>Дата</t>
  </si>
  <si>
    <t>Час</t>
  </si>
  <si>
    <t>Команда 1</t>
  </si>
  <si>
    <t>Команда 2</t>
  </si>
  <si>
    <t>Результат</t>
  </si>
  <si>
    <t>[42]</t>
  </si>
  <si>
    <t>W23</t>
  </si>
  <si>
    <t>Сітка Loser's</t>
  </si>
  <si>
    <t>L8</t>
  </si>
  <si>
    <t>L21</t>
  </si>
  <si>
    <t>L5</t>
  </si>
  <si>
    <t>L4</t>
  </si>
  <si>
    <t>L1</t>
  </si>
  <si>
    <t>To W23</t>
  </si>
  <si>
    <t>L9</t>
  </si>
  <si>
    <t>L15</t>
  </si>
  <si>
    <t>L3</t>
  </si>
  <si>
    <t>L6</t>
  </si>
  <si>
    <t>L2</t>
  </si>
  <si>
    <t xml:space="preserve"> </t>
  </si>
  <si>
    <t>L7</t>
  </si>
  <si>
    <t>L16</t>
  </si>
  <si>
    <t>Зайняте
 місце</t>
  </si>
  <si>
    <t>Розклад та результати ігор</t>
  </si>
  <si>
    <t xml:space="preserve">Механіко-технологічний факультет </t>
  </si>
  <si>
    <t xml:space="preserve">ННІ лісового і садово-паркового господарства </t>
  </si>
  <si>
    <t xml:space="preserve">Факультет твариництва та водних біоресурсів </t>
  </si>
  <si>
    <t xml:space="preserve">Економічний факультет </t>
  </si>
  <si>
    <t xml:space="preserve">Факультет землевпорядкування </t>
  </si>
  <si>
    <t xml:space="preserve">Факультет ветеринарної медицини </t>
  </si>
  <si>
    <t xml:space="preserve">Юридичний факультет </t>
  </si>
  <si>
    <t xml:space="preserve">Факультет інформаційних технологій </t>
  </si>
  <si>
    <t xml:space="preserve">Агробіологічний факультет </t>
  </si>
  <si>
    <t>Сітка змагань</t>
  </si>
  <si>
    <t>МТ</t>
  </si>
  <si>
    <t>КД</t>
  </si>
  <si>
    <t>ІТ</t>
  </si>
  <si>
    <t>ХТтаУЯ</t>
  </si>
  <si>
    <t>ЗРБЄ</t>
  </si>
  <si>
    <t>Скорочення</t>
  </si>
  <si>
    <t>Головний суддя</t>
  </si>
  <si>
    <t>Головний секретар</t>
  </si>
  <si>
    <t xml:space="preserve">L-переможений </t>
  </si>
  <si>
    <t xml:space="preserve">W-переможець </t>
  </si>
  <si>
    <t>Факультет захисту рослин, біотехнологій та екології</t>
  </si>
  <si>
    <t>ННІ, 
факультет</t>
  </si>
  <si>
    <t>Голячук Ольга</t>
  </si>
  <si>
    <t>Войтова Руслана</t>
  </si>
  <si>
    <t>Бєлялова Евеліна</t>
  </si>
  <si>
    <t>ЕК</t>
  </si>
  <si>
    <t>КН</t>
  </si>
  <si>
    <t>Ніконенко Дар'я</t>
  </si>
  <si>
    <t>Шаліманова Катерина</t>
  </si>
  <si>
    <t>Новіцька Діана</t>
  </si>
  <si>
    <t>Константінова Світлана</t>
  </si>
  <si>
    <t>Булан Софія</t>
  </si>
  <si>
    <t>Ковтун Дар'я</t>
  </si>
  <si>
    <t>Сидорчук Людмила</t>
  </si>
  <si>
    <t>Оліферчук Ольга</t>
  </si>
  <si>
    <t>Янович Вікторія</t>
  </si>
  <si>
    <t>Сахневч Тетяна</t>
  </si>
  <si>
    <t>Кілядзе Олена</t>
  </si>
  <si>
    <t>Оксютчик Юлія</t>
  </si>
  <si>
    <t>Муц Оксана</t>
  </si>
  <si>
    <t>Польова Діана</t>
  </si>
  <si>
    <t>Токарева Катерина</t>
  </si>
  <si>
    <t>Закордонець Вікторія</t>
  </si>
  <si>
    <t>Маш</t>
  </si>
  <si>
    <t>Буд</t>
  </si>
  <si>
    <t>ПБ</t>
  </si>
  <si>
    <t>М1</t>
  </si>
  <si>
    <t>59-та спартакіада студентів НУБіП України</t>
  </si>
  <si>
    <t>Волейбол</t>
  </si>
  <si>
    <t>жінки</t>
  </si>
  <si>
    <t>№
ННІ,
ф-ту</t>
  </si>
  <si>
    <t>Войцех Катерина</t>
  </si>
  <si>
    <t>Менедж.</t>
  </si>
  <si>
    <t>М2</t>
  </si>
  <si>
    <t>Гейдор Ольга</t>
  </si>
  <si>
    <t>Марк.</t>
  </si>
  <si>
    <t>Семоненко Юлія</t>
  </si>
  <si>
    <t>Смірнова Валерія</t>
  </si>
  <si>
    <t>Дубовик Марія</t>
  </si>
  <si>
    <t>Капінос Яна</t>
  </si>
  <si>
    <t>Шенцова Марія</t>
  </si>
  <si>
    <t>р.н</t>
  </si>
  <si>
    <t>Печенюк Анна</t>
  </si>
  <si>
    <t>Пелипенко Лілія</t>
  </si>
  <si>
    <t>Лисак Юлія</t>
  </si>
  <si>
    <t>Кумейко Аліна</t>
  </si>
  <si>
    <t>Шулька Катерина</t>
  </si>
  <si>
    <t>Коротаєва Анна</t>
  </si>
  <si>
    <t>Щіпанська Світлана</t>
  </si>
  <si>
    <t>Бруховецька Катерина</t>
  </si>
  <si>
    <t>Голубенко Юлія</t>
  </si>
  <si>
    <t>Козлова Христина</t>
  </si>
  <si>
    <t>Лєнчук Олександра</t>
  </si>
  <si>
    <t>Сигиденко Анджела</t>
  </si>
  <si>
    <t>Лисюк Христина</t>
  </si>
  <si>
    <t>1ст.</t>
  </si>
  <si>
    <t>Зав'ялова Каріна</t>
  </si>
  <si>
    <t>Степаненко Марина</t>
  </si>
  <si>
    <t>Циганюк Анна</t>
  </si>
  <si>
    <t>Петренко Влада</t>
  </si>
  <si>
    <t>Олійник Юлія</t>
  </si>
  <si>
    <t>Тригуб Олена</t>
  </si>
  <si>
    <t>Рашко Вікторія</t>
  </si>
  <si>
    <t>Ващенко Аліна</t>
  </si>
  <si>
    <t xml:space="preserve"> Ященко Тетяна</t>
  </si>
  <si>
    <t>Астаф'єва Ольга</t>
  </si>
  <si>
    <t>Кулик Каріна</t>
  </si>
  <si>
    <t>Рябушева Олександра</t>
  </si>
  <si>
    <t>Панько Анастасія</t>
  </si>
  <si>
    <t>Шевченко Ольга</t>
  </si>
  <si>
    <t>Соколовська Катерина</t>
  </si>
  <si>
    <t>Запорожан Валентина</t>
  </si>
  <si>
    <t>Чесак Іванна</t>
  </si>
  <si>
    <t>Чещева Марія</t>
  </si>
  <si>
    <t>Сапищук Соломія</t>
  </si>
  <si>
    <t>Гончарук Богдана</t>
  </si>
  <si>
    <t>Похалюк Олена</t>
  </si>
  <si>
    <t>3к</t>
  </si>
  <si>
    <t>8г</t>
  </si>
  <si>
    <t>2ск</t>
  </si>
  <si>
    <t>1ск</t>
  </si>
  <si>
    <t>Агр</t>
  </si>
  <si>
    <t>Прав</t>
  </si>
  <si>
    <t xml:space="preserve">Факультет аграрного менеджменту </t>
  </si>
  <si>
    <t>Факультет харчових технологій та управління якістю продукції АПК</t>
  </si>
  <si>
    <t xml:space="preserve">Факультет конструювання та дизайну </t>
  </si>
  <si>
    <t>2015 - 2016 навчального року</t>
  </si>
  <si>
    <t>Д. Магльований</t>
  </si>
  <si>
    <t xml:space="preserve">W - переможець </t>
  </si>
  <si>
    <t xml:space="preserve">L - переможений </t>
  </si>
  <si>
    <t>2015-2016 навчального року</t>
  </si>
  <si>
    <t>Зелінська</t>
  </si>
  <si>
    <t>05-12.11.2015 р.</t>
  </si>
  <si>
    <t>59-та спартакіада студентів НУБіП України 2015 - 2016 навчального року</t>
  </si>
  <si>
    <t>Напрямок підготовки</t>
  </si>
  <si>
    <t>Стоян Ольга</t>
  </si>
  <si>
    <t>Вет</t>
  </si>
  <si>
    <t>Продоляк Яна</t>
  </si>
  <si>
    <t>Матвійчук Лєра</t>
  </si>
  <si>
    <t>3ск</t>
  </si>
  <si>
    <t>Череміз Ніні</t>
  </si>
  <si>
    <t>Фешенко Тетяна</t>
  </si>
  <si>
    <t>Юринець Ольга</t>
  </si>
  <si>
    <t>Михайленко Ірина</t>
  </si>
  <si>
    <t>Кочерга Юлія</t>
  </si>
  <si>
    <t>Безкровна Інна</t>
  </si>
  <si>
    <t>Фокіна Вікторія</t>
  </si>
  <si>
    <t>Бабаренко Олександра</t>
  </si>
  <si>
    <t>Люта Віра</t>
  </si>
  <si>
    <t>Мироненко Олександра</t>
  </si>
  <si>
    <t>Воробей Ірина</t>
  </si>
  <si>
    <t>ТБВ</t>
  </si>
  <si>
    <t>ТВППТ</t>
  </si>
  <si>
    <t>Гаврись Лілія</t>
  </si>
  <si>
    <t>Остапчук Марія</t>
  </si>
  <si>
    <t>Бабанко Богданна</t>
  </si>
  <si>
    <t>Медведенко Людмира</t>
  </si>
  <si>
    <t>РГ</t>
  </si>
  <si>
    <t>Голуб Анна</t>
  </si>
  <si>
    <t>Комісник Анастасія</t>
  </si>
  <si>
    <t>Сошенська Наталія</t>
  </si>
  <si>
    <t>Ящук Тетяна</t>
  </si>
  <si>
    <t>Косаренко Олександра</t>
  </si>
  <si>
    <t>ТТ</t>
  </si>
  <si>
    <t>Тимченко Альона</t>
  </si>
  <si>
    <t>Майданевич Вікторія</t>
  </si>
  <si>
    <t>ПМО</t>
  </si>
  <si>
    <t>Михайленко Яна</t>
  </si>
  <si>
    <t>Петриченко Тетяна</t>
  </si>
  <si>
    <t>Зайцева Ольга</t>
  </si>
  <si>
    <t>Поперечна Дар`я</t>
  </si>
  <si>
    <t>Лузан Катерина</t>
  </si>
  <si>
    <t>Седих Олена</t>
  </si>
  <si>
    <t>ЗРБЕ</t>
  </si>
  <si>
    <t>ЕБ</t>
  </si>
  <si>
    <t>Лагодюк Олена</t>
  </si>
  <si>
    <t>ЗР</t>
  </si>
  <si>
    <t>Старжинська Марія</t>
  </si>
  <si>
    <t>Наумова В</t>
  </si>
  <si>
    <t>Ек.</t>
  </si>
  <si>
    <t>Савчук Н</t>
  </si>
  <si>
    <t>Муравинець І</t>
  </si>
  <si>
    <t>Нечипорук Євгенія</t>
  </si>
  <si>
    <t>ЕКБ</t>
  </si>
  <si>
    <t>Шапошник А</t>
  </si>
  <si>
    <t>Семенюк Катерина</t>
  </si>
  <si>
    <t>ХТУЯ</t>
  </si>
  <si>
    <t>Шлапак Анжела</t>
  </si>
  <si>
    <t>Волошина Олена</t>
  </si>
  <si>
    <t>Цитоловська Євгенія</t>
  </si>
  <si>
    <t>Митник Яна</t>
  </si>
  <si>
    <t>Савченко Поліна</t>
  </si>
  <si>
    <t>Ткаченко Марія</t>
  </si>
  <si>
    <t>Космінська Тетяна</t>
  </si>
  <si>
    <t>Лісова Валерія</t>
  </si>
  <si>
    <t>Гижа Наталія</t>
  </si>
  <si>
    <t>Нечур Анастасія</t>
  </si>
  <si>
    <t>Мухоброд Марина</t>
  </si>
  <si>
    <t>СПГ</t>
  </si>
  <si>
    <t>Вронська Наталія</t>
  </si>
  <si>
    <t>Якимчук Марія</t>
  </si>
  <si>
    <t>Поліщук Світлана</t>
  </si>
  <si>
    <t>Якименко Тетяна</t>
  </si>
  <si>
    <t>Рибкіна Зореслава</t>
  </si>
  <si>
    <t>Гордійчук Ольга</t>
  </si>
  <si>
    <t>Русанюк Руслана</t>
  </si>
  <si>
    <t>Гарбовська Альона</t>
  </si>
  <si>
    <t>Хомюк Марія</t>
  </si>
  <si>
    <t>Містюк Лариса</t>
  </si>
  <si>
    <t>Гайдук Н</t>
  </si>
  <si>
    <t>Смітюк А</t>
  </si>
  <si>
    <t>Висідалко А</t>
  </si>
  <si>
    <t>Власова А</t>
  </si>
  <si>
    <t>Заєць Н</t>
  </si>
  <si>
    <t xml:space="preserve">Казмірчук </t>
  </si>
  <si>
    <t>Вакарчук К</t>
  </si>
  <si>
    <t>9-12</t>
  </si>
  <si>
    <t>7-8</t>
  </si>
  <si>
    <t>5-6</t>
  </si>
  <si>
    <t>Протокол командної першості</t>
  </si>
  <si>
    <t>№ 
п/п</t>
  </si>
  <si>
    <t xml:space="preserve"> 5-6 </t>
  </si>
  <si>
    <t xml:space="preserve"> 5-6</t>
  </si>
  <si>
    <t xml:space="preserve"> 7-8 </t>
  </si>
  <si>
    <t xml:space="preserve"> 7-8</t>
  </si>
  <si>
    <t>Міс-
це</t>
  </si>
  <si>
    <t xml:space="preserve"> 9-12 </t>
  </si>
  <si>
    <t xml:space="preserve"> 9-12</t>
  </si>
  <si>
    <t>ВОЛЕЙБОЛ (жінки)</t>
  </si>
  <si>
    <t>Навчальний корпус №9, ігрова зала</t>
  </si>
</sst>
</file>

<file path=xl/styles.xml><?xml version="1.0" encoding="utf-8"?>
<styleSheet xmlns="http://schemas.openxmlformats.org/spreadsheetml/2006/main">
  <numFmts count="3">
    <numFmt numFmtId="44" formatCode="_-* #,##0.00&quot;р.&quot;_-;\-* #,##0.00&quot;р.&quot;_-;_-* &quot;-&quot;??&quot;р.&quot;_-;_-@_-"/>
    <numFmt numFmtId="164" formatCode="_(* #,##0.00_);_(* \(#,##0.00\);_(* &quot;-&quot;??_);_(@_)"/>
    <numFmt numFmtId="165" formatCode="dd/mm/yy;@"/>
  </numFmts>
  <fonts count="32">
    <font>
      <sz val="11"/>
      <color theme="1"/>
      <name val="Calibri"/>
      <family val="2"/>
      <charset val="204"/>
      <scheme val="minor"/>
    </font>
    <font>
      <sz val="11"/>
      <color indexed="8"/>
      <name val="Calibri"/>
      <family val="2"/>
      <charset val="204"/>
    </font>
    <font>
      <sz val="8"/>
      <name val="Calibri"/>
      <family val="2"/>
      <charset val="204"/>
    </font>
    <font>
      <b/>
      <sz val="14"/>
      <color indexed="8"/>
      <name val="Times New Roman"/>
      <family val="1"/>
      <charset val="204"/>
    </font>
    <font>
      <sz val="12"/>
      <color indexed="8"/>
      <name val="Times New Roman"/>
      <family val="1"/>
      <charset val="204"/>
    </font>
    <font>
      <b/>
      <sz val="12"/>
      <color indexed="8"/>
      <name val="Times New Roman"/>
      <family val="1"/>
      <charset val="204"/>
    </font>
    <font>
      <sz val="14"/>
      <color indexed="8"/>
      <name val="Times New Roman"/>
      <family val="1"/>
      <charset val="204"/>
    </font>
    <font>
      <sz val="14"/>
      <name val="Times New Roman"/>
      <family val="1"/>
      <charset val="204"/>
    </font>
    <font>
      <sz val="12"/>
      <color indexed="10"/>
      <name val="Times New Roman"/>
      <family val="1"/>
      <charset val="204"/>
    </font>
    <font>
      <sz val="12"/>
      <name val="Times New Roman"/>
      <family val="1"/>
      <charset val="204"/>
    </font>
    <font>
      <sz val="10"/>
      <name val="Arial"/>
      <family val="2"/>
      <charset val="204"/>
    </font>
    <font>
      <b/>
      <sz val="16"/>
      <color indexed="8"/>
      <name val="Arial"/>
      <family val="2"/>
      <charset val="204"/>
    </font>
    <font>
      <b/>
      <sz val="14"/>
      <color indexed="8"/>
      <name val="Arial"/>
      <family val="2"/>
      <charset val="204"/>
    </font>
    <font>
      <b/>
      <sz val="16"/>
      <name val="Arial"/>
      <family val="2"/>
      <charset val="204"/>
    </font>
    <font>
      <b/>
      <sz val="14"/>
      <name val="Arial"/>
      <family val="2"/>
      <charset val="204"/>
    </font>
    <font>
      <sz val="14"/>
      <name val="Arial"/>
      <family val="2"/>
      <charset val="204"/>
    </font>
    <font>
      <sz val="8"/>
      <color indexed="8"/>
      <name val="Tahoma"/>
      <family val="2"/>
      <charset val="204"/>
    </font>
    <font>
      <b/>
      <sz val="24"/>
      <color indexed="8"/>
      <name val="Arial"/>
      <family val="2"/>
      <charset val="204"/>
    </font>
    <font>
      <sz val="16"/>
      <name val="Arial"/>
      <family val="2"/>
      <charset val="204"/>
    </font>
    <font>
      <sz val="12"/>
      <color indexed="8"/>
      <name val="Times New Roman"/>
      <family val="1"/>
      <charset val="204"/>
    </font>
    <font>
      <sz val="11"/>
      <color indexed="8"/>
      <name val="Arial"/>
      <family val="2"/>
      <charset val="204"/>
    </font>
    <font>
      <sz val="14"/>
      <color indexed="8"/>
      <name val="Arial"/>
      <family val="2"/>
      <charset val="204"/>
    </font>
    <font>
      <sz val="14"/>
      <color indexed="8"/>
      <name val="Arial"/>
      <family val="2"/>
      <charset val="204"/>
    </font>
    <font>
      <b/>
      <sz val="18"/>
      <name val="Arial"/>
      <family val="2"/>
      <charset val="204"/>
    </font>
    <font>
      <sz val="18"/>
      <name val="Arial"/>
      <family val="2"/>
      <charset val="204"/>
    </font>
    <font>
      <b/>
      <sz val="28"/>
      <name val="Arial"/>
      <family val="2"/>
      <charset val="204"/>
    </font>
    <font>
      <sz val="14"/>
      <color indexed="9"/>
      <name val="Arial"/>
      <family val="2"/>
      <charset val="204"/>
    </font>
    <font>
      <b/>
      <sz val="18"/>
      <color indexed="8"/>
      <name val="Arial"/>
      <family val="2"/>
      <charset val="204"/>
    </font>
    <font>
      <b/>
      <sz val="14"/>
      <color indexed="55"/>
      <name val="Arial"/>
      <family val="2"/>
      <charset val="204"/>
    </font>
    <font>
      <sz val="16"/>
      <color indexed="8"/>
      <name val="Arial"/>
      <family val="2"/>
      <charset val="204"/>
    </font>
    <font>
      <sz val="12"/>
      <name val="Arial"/>
      <family val="2"/>
      <charset val="204"/>
    </font>
    <font>
      <b/>
      <sz val="16"/>
      <color indexed="56"/>
      <name val="Arial"/>
      <family val="2"/>
      <charset val="204"/>
    </font>
  </fonts>
  <fills count="5">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43"/>
        <bgColor indexed="64"/>
      </patternFill>
    </fill>
  </fills>
  <borders count="48">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diagonal/>
    </border>
    <border>
      <left style="hair">
        <color indexed="64"/>
      </left>
      <right/>
      <top style="hair">
        <color indexed="64"/>
      </top>
      <bottom style="medium">
        <color indexed="64"/>
      </bottom>
      <diagonal/>
    </border>
    <border>
      <left/>
      <right style="medium">
        <color indexed="64"/>
      </right>
      <top/>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right/>
      <top/>
      <bottom style="mediumDashed">
        <color indexed="64"/>
      </bottom>
      <diagonal/>
    </border>
    <border>
      <left/>
      <right style="medium">
        <color indexed="64"/>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hair">
        <color indexed="64"/>
      </right>
      <top/>
      <bottom style="medium">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1" fillId="0" borderId="0"/>
    <xf numFmtId="0" fontId="10" fillId="0" borderId="0"/>
    <xf numFmtId="164" fontId="10" fillId="0" borderId="0" applyFont="0" applyFill="0" applyBorder="0" applyAlignment="0" applyProtection="0"/>
  </cellStyleXfs>
  <cellXfs count="224">
    <xf numFmtId="0" fontId="0" fillId="0" borderId="0" xfId="0"/>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vertical="center" wrapText="1"/>
    </xf>
    <xf numFmtId="0" fontId="4" fillId="0" borderId="8" xfId="0" applyFont="1" applyBorder="1" applyAlignment="1">
      <alignment horizontal="center"/>
    </xf>
    <xf numFmtId="0" fontId="4" fillId="0" borderId="8" xfId="0" applyFont="1" applyBorder="1" applyAlignment="1">
      <alignment horizontal="center" vertical="center"/>
    </xf>
    <xf numFmtId="0" fontId="9" fillId="0" borderId="1" xfId="0" applyFont="1" applyBorder="1" applyAlignment="1">
      <alignment horizontal="left" vertical="center"/>
    </xf>
    <xf numFmtId="0" fontId="8" fillId="0" borderId="0" xfId="0" applyFont="1" applyAlignment="1">
      <alignment horizontal="center" vertical="center"/>
    </xf>
    <xf numFmtId="0" fontId="4" fillId="0" borderId="0" xfId="0" applyFont="1" applyAlignment="1">
      <alignment vertical="center"/>
    </xf>
    <xf numFmtId="0" fontId="12" fillId="0" borderId="0" xfId="3" applyFont="1" applyFill="1" applyAlignment="1">
      <alignment horizontal="center" vertical="center"/>
    </xf>
    <xf numFmtId="0" fontId="14" fillId="0" borderId="0" xfId="3" applyFont="1" applyAlignment="1">
      <alignment horizontal="center" vertical="center"/>
    </xf>
    <xf numFmtId="0" fontId="15" fillId="0" borderId="0" xfId="3" applyFont="1"/>
    <xf numFmtId="0" fontId="10" fillId="0" borderId="0" xfId="3" applyFont="1"/>
    <xf numFmtId="0" fontId="12" fillId="0" borderId="0" xfId="3" applyFont="1" applyAlignment="1">
      <alignment horizontal="center" vertical="center"/>
    </xf>
    <xf numFmtId="0" fontId="12" fillId="0" borderId="0" xfId="3" applyFont="1" applyFill="1" applyBorder="1" applyAlignment="1">
      <alignment horizontal="center" vertical="center"/>
    </xf>
    <xf numFmtId="0" fontId="15" fillId="0" borderId="0" xfId="3" applyFont="1" applyBorder="1"/>
    <xf numFmtId="0" fontId="15" fillId="0" borderId="0" xfId="3" applyNumberFormat="1" applyFont="1" applyAlignment="1">
      <alignment horizontal="right"/>
    </xf>
    <xf numFmtId="0" fontId="15" fillId="0" borderId="0" xfId="3" applyFont="1" applyAlignment="1">
      <alignment horizontal="right" vertical="center"/>
    </xf>
    <xf numFmtId="0" fontId="14" fillId="0" borderId="0" xfId="3" applyNumberFormat="1" applyFont="1" applyAlignment="1">
      <alignment horizontal="right"/>
    </xf>
    <xf numFmtId="0" fontId="12" fillId="2" borderId="9" xfId="3" applyNumberFormat="1" applyFont="1" applyFill="1" applyBorder="1" applyAlignment="1">
      <alignment horizontal="right" vertical="center"/>
    </xf>
    <xf numFmtId="0" fontId="12" fillId="0" borderId="0" xfId="3" applyFont="1"/>
    <xf numFmtId="0" fontId="15" fillId="0" borderId="10" xfId="3" applyFont="1" applyBorder="1" applyAlignment="1">
      <alignment horizontal="right" vertical="center"/>
    </xf>
    <xf numFmtId="1" fontId="12" fillId="2" borderId="11" xfId="3" applyNumberFormat="1" applyFont="1" applyFill="1" applyBorder="1" applyAlignment="1">
      <alignment horizontal="right" vertical="center"/>
    </xf>
    <xf numFmtId="0" fontId="15" fillId="0" borderId="10" xfId="3" applyFont="1" applyBorder="1"/>
    <xf numFmtId="0" fontId="12" fillId="0" borderId="0" xfId="3" applyFont="1" applyBorder="1"/>
    <xf numFmtId="0" fontId="12" fillId="0" borderId="0" xfId="3" applyFont="1" applyAlignment="1">
      <alignment horizontal="right"/>
    </xf>
    <xf numFmtId="0" fontId="15" fillId="0" borderId="0" xfId="3" applyNumberFormat="1" applyFont="1" applyBorder="1" applyAlignment="1">
      <alignment horizontal="right"/>
    </xf>
    <xf numFmtId="0" fontId="15" fillId="0" borderId="12" xfId="3" applyFont="1" applyBorder="1" applyAlignment="1">
      <alignment horizontal="right" vertical="center"/>
    </xf>
    <xf numFmtId="0" fontId="14" fillId="0" borderId="0" xfId="3" applyFont="1" applyAlignment="1">
      <alignment horizontal="right"/>
    </xf>
    <xf numFmtId="0" fontId="12" fillId="0" borderId="0" xfId="3" applyNumberFormat="1" applyFont="1" applyAlignment="1">
      <alignment horizontal="right"/>
    </xf>
    <xf numFmtId="0" fontId="12" fillId="0" borderId="13" xfId="3" applyFont="1" applyBorder="1" applyAlignment="1">
      <alignment horizontal="center"/>
    </xf>
    <xf numFmtId="0" fontId="17" fillId="0" borderId="0" xfId="3" applyFont="1" applyFill="1" applyAlignment="1">
      <alignment horizontal="left" vertical="center"/>
    </xf>
    <xf numFmtId="0" fontId="13" fillId="0" borderId="0" xfId="3" applyFont="1" applyAlignment="1">
      <alignment horizontal="center" vertical="center"/>
    </xf>
    <xf numFmtId="0" fontId="18" fillId="0" borderId="0" xfId="3" applyFont="1" applyAlignment="1">
      <alignment horizontal="left"/>
    </xf>
    <xf numFmtId="0" fontId="11" fillId="0" borderId="0" xfId="3" applyFont="1" applyAlignment="1">
      <alignment horizontal="center" vertical="center"/>
    </xf>
    <xf numFmtId="0" fontId="18" fillId="0" borderId="0" xfId="3" applyFont="1"/>
    <xf numFmtId="0" fontId="15" fillId="0" borderId="12" xfId="3" applyFont="1" applyBorder="1"/>
    <xf numFmtId="0" fontId="15" fillId="0" borderId="14" xfId="3" applyFont="1" applyBorder="1"/>
    <xf numFmtId="0" fontId="19" fillId="0" borderId="1" xfId="0" applyFont="1" applyBorder="1" applyAlignment="1">
      <alignment horizontal="left"/>
    </xf>
    <xf numFmtId="0" fontId="19" fillId="0" borderId="1" xfId="0" applyFont="1" applyBorder="1" applyAlignment="1">
      <alignment horizontal="center" vertical="center"/>
    </xf>
    <xf numFmtId="0" fontId="19" fillId="0" borderId="7" xfId="0" applyFont="1" applyBorder="1" applyAlignment="1">
      <alignment horizontal="center" vertical="center"/>
    </xf>
    <xf numFmtId="0" fontId="7" fillId="0" borderId="0" xfId="0" applyFont="1" applyAlignment="1">
      <alignment horizontal="left" vertical="center"/>
    </xf>
    <xf numFmtId="165" fontId="14" fillId="0" borderId="0" xfId="3" applyNumberFormat="1" applyFont="1" applyBorder="1" applyAlignment="1">
      <alignment horizontal="center"/>
    </xf>
    <xf numFmtId="0" fontId="15" fillId="0" borderId="0" xfId="3" applyFont="1" applyBorder="1" applyAlignment="1">
      <alignment horizontal="center" vertical="center"/>
    </xf>
    <xf numFmtId="165" fontId="14" fillId="0" borderId="0" xfId="3" applyNumberFormat="1" applyFont="1" applyBorder="1" applyAlignment="1">
      <alignment horizontal="left" vertical="center"/>
    </xf>
    <xf numFmtId="0" fontId="15" fillId="0" borderId="0" xfId="3" applyFont="1" applyAlignment="1">
      <alignment horizontal="left" vertical="center"/>
    </xf>
    <xf numFmtId="0" fontId="10" fillId="0" borderId="0" xfId="3" applyFont="1" applyAlignment="1">
      <alignment horizontal="center" vertical="center"/>
    </xf>
    <xf numFmtId="0" fontId="15" fillId="0" borderId="0" xfId="3" applyFont="1" applyAlignment="1">
      <alignment horizontal="center"/>
    </xf>
    <xf numFmtId="0" fontId="15" fillId="0" borderId="0" xfId="3" applyFont="1" applyAlignment="1">
      <alignment horizontal="left"/>
    </xf>
    <xf numFmtId="0" fontId="20" fillId="0" borderId="0" xfId="0" applyFont="1"/>
    <xf numFmtId="0" fontId="10" fillId="0" borderId="0" xfId="3" applyFont="1" applyBorder="1" applyAlignment="1"/>
    <xf numFmtId="20" fontId="15" fillId="0" borderId="15" xfId="3" applyNumberFormat="1" applyFont="1" applyBorder="1" applyAlignment="1">
      <alignment horizontal="center" vertical="center"/>
    </xf>
    <xf numFmtId="0" fontId="21" fillId="0" borderId="15" xfId="3" applyFont="1" applyFill="1" applyBorder="1" applyAlignment="1">
      <alignment horizontal="center" vertical="center"/>
    </xf>
    <xf numFmtId="1" fontId="15" fillId="0" borderId="16" xfId="3" applyNumberFormat="1" applyFont="1" applyBorder="1" applyAlignment="1">
      <alignment horizontal="center" vertical="center"/>
    </xf>
    <xf numFmtId="20" fontId="15" fillId="0" borderId="3" xfId="3" applyNumberFormat="1" applyFont="1" applyBorder="1" applyAlignment="1">
      <alignment horizontal="center" vertical="center"/>
    </xf>
    <xf numFmtId="0" fontId="21" fillId="0" borderId="3" xfId="3" applyFont="1" applyFill="1" applyBorder="1" applyAlignment="1">
      <alignment horizontal="center" vertical="center"/>
    </xf>
    <xf numFmtId="1" fontId="15" fillId="0" borderId="17" xfId="3" applyNumberFormat="1" applyFont="1" applyBorder="1" applyAlignment="1">
      <alignment horizontal="center" vertical="center"/>
    </xf>
    <xf numFmtId="20" fontId="15" fillId="0" borderId="18" xfId="3" applyNumberFormat="1" applyFont="1" applyBorder="1" applyAlignment="1">
      <alignment horizontal="center" vertical="center"/>
    </xf>
    <xf numFmtId="0" fontId="21" fillId="0" borderId="18" xfId="3" applyFont="1" applyFill="1" applyBorder="1" applyAlignment="1">
      <alignment horizontal="center" vertical="center"/>
    </xf>
    <xf numFmtId="1" fontId="15" fillId="0" borderId="19" xfId="3" applyNumberFormat="1" applyFont="1" applyBorder="1" applyAlignment="1">
      <alignment horizontal="center" vertical="center"/>
    </xf>
    <xf numFmtId="0" fontId="21" fillId="0" borderId="20" xfId="3" applyFont="1" applyFill="1" applyBorder="1" applyAlignment="1">
      <alignment horizontal="center" vertical="center"/>
    </xf>
    <xf numFmtId="20" fontId="15" fillId="0" borderId="0" xfId="3" applyNumberFormat="1" applyFont="1" applyBorder="1" applyAlignment="1">
      <alignment horizontal="center" vertical="center"/>
    </xf>
    <xf numFmtId="0" fontId="21" fillId="0" borderId="0" xfId="3" applyFont="1" applyFill="1" applyBorder="1" applyAlignment="1">
      <alignment horizontal="center" vertical="center"/>
    </xf>
    <xf numFmtId="1" fontId="15" fillId="0" borderId="0" xfId="3" applyNumberFormat="1" applyFont="1" applyBorder="1" applyAlignment="1">
      <alignment horizontal="center" vertical="center"/>
    </xf>
    <xf numFmtId="0" fontId="22" fillId="0" borderId="0" xfId="0" applyFont="1"/>
    <xf numFmtId="0" fontId="10" fillId="0" borderId="0" xfId="3" applyFont="1" applyBorder="1"/>
    <xf numFmtId="0" fontId="10" fillId="0" borderId="0" xfId="3"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vertical="center"/>
    </xf>
    <xf numFmtId="0" fontId="18" fillId="0" borderId="0" xfId="3" applyFont="1" applyAlignment="1">
      <alignment horizontal="left" vertical="center"/>
    </xf>
    <xf numFmtId="0" fontId="21" fillId="0" borderId="0" xfId="3" applyNumberFormat="1" applyFont="1" applyFill="1" applyAlignment="1">
      <alignment horizontal="right"/>
    </xf>
    <xf numFmtId="0" fontId="21" fillId="0" borderId="0" xfId="3" applyFont="1" applyFill="1" applyAlignment="1">
      <alignment horizontal="center"/>
    </xf>
    <xf numFmtId="0" fontId="21" fillId="0" borderId="0" xfId="3" applyFont="1" applyFill="1"/>
    <xf numFmtId="0" fontId="21" fillId="0" borderId="0" xfId="3" applyNumberFormat="1" applyFont="1" applyAlignment="1">
      <alignment horizontal="right"/>
    </xf>
    <xf numFmtId="0" fontId="21" fillId="2" borderId="9" xfId="3" applyNumberFormat="1" applyFont="1" applyFill="1" applyBorder="1" applyAlignment="1"/>
    <xf numFmtId="0" fontId="21" fillId="0" borderId="10" xfId="3" applyFont="1" applyFill="1" applyBorder="1" applyAlignment="1">
      <alignment horizontal="right" vertical="center"/>
    </xf>
    <xf numFmtId="0" fontId="26" fillId="0" borderId="10" xfId="3" applyFont="1" applyFill="1" applyBorder="1" applyAlignment="1">
      <alignment horizontal="center"/>
    </xf>
    <xf numFmtId="0" fontId="21" fillId="0" borderId="0" xfId="3" applyFont="1" applyAlignment="1">
      <alignment horizontal="center"/>
    </xf>
    <xf numFmtId="0" fontId="21" fillId="2" borderId="9" xfId="3" applyNumberFormat="1" applyFont="1" applyFill="1" applyBorder="1" applyAlignment="1">
      <alignment horizontal="right"/>
    </xf>
    <xf numFmtId="0" fontId="21" fillId="0" borderId="12" xfId="3" applyNumberFormat="1" applyFont="1" applyBorder="1" applyAlignment="1">
      <alignment horizontal="right"/>
    </xf>
    <xf numFmtId="0" fontId="21" fillId="0" borderId="10" xfId="3" applyFont="1" applyFill="1" applyBorder="1" applyAlignment="1">
      <alignment horizontal="center"/>
    </xf>
    <xf numFmtId="1" fontId="21" fillId="2" borderId="11" xfId="3" applyNumberFormat="1" applyFont="1" applyFill="1" applyBorder="1" applyAlignment="1">
      <alignment horizontal="right"/>
    </xf>
    <xf numFmtId="0" fontId="21" fillId="0" borderId="21" xfId="3" applyFont="1" applyFill="1" applyBorder="1" applyAlignment="1">
      <alignment horizontal="right" vertical="center"/>
    </xf>
    <xf numFmtId="0" fontId="26" fillId="0" borderId="0" xfId="3" applyFont="1" applyFill="1"/>
    <xf numFmtId="0" fontId="21" fillId="0" borderId="0" xfId="3" applyFont="1" applyFill="1" applyBorder="1" applyAlignment="1">
      <alignment horizontal="right" vertical="center"/>
    </xf>
    <xf numFmtId="0" fontId="21" fillId="2" borderId="9" xfId="3" applyNumberFormat="1" applyFont="1" applyFill="1" applyBorder="1" applyAlignment="1">
      <alignment horizontal="right" vertical="center"/>
    </xf>
    <xf numFmtId="0" fontId="26" fillId="0" borderId="12" xfId="3" applyFont="1" applyFill="1" applyBorder="1" applyAlignment="1">
      <alignment horizontal="right" vertical="center"/>
    </xf>
    <xf numFmtId="1" fontId="21" fillId="2" borderId="11" xfId="3" applyNumberFormat="1" applyFont="1" applyFill="1" applyBorder="1" applyAlignment="1"/>
    <xf numFmtId="1" fontId="21" fillId="2" borderId="11" xfId="3" applyNumberFormat="1" applyFont="1" applyFill="1" applyBorder="1" applyAlignment="1">
      <alignment horizontal="right" vertical="center"/>
    </xf>
    <xf numFmtId="0" fontId="21" fillId="0" borderId="10" xfId="3" applyFont="1" applyBorder="1" applyAlignment="1">
      <alignment horizontal="center"/>
    </xf>
    <xf numFmtId="0" fontId="12" fillId="0" borderId="0" xfId="3" applyFont="1" applyBorder="1" applyAlignment="1">
      <alignment horizontal="center" vertical="center"/>
    </xf>
    <xf numFmtId="0" fontId="21" fillId="0" borderId="0" xfId="3" applyFont="1"/>
    <xf numFmtId="0" fontId="26" fillId="0" borderId="12" xfId="3" applyFont="1" applyFill="1" applyBorder="1" applyAlignment="1">
      <alignment horizontal="center"/>
    </xf>
    <xf numFmtId="0" fontId="21" fillId="0" borderId="0" xfId="3" applyFont="1" applyBorder="1"/>
    <xf numFmtId="0" fontId="21" fillId="0" borderId="0" xfId="3" applyFont="1" applyFill="1" applyBorder="1" applyAlignment="1">
      <alignment horizontal="center"/>
    </xf>
    <xf numFmtId="0" fontId="21" fillId="0" borderId="0" xfId="3" applyFont="1" applyFill="1" applyBorder="1"/>
    <xf numFmtId="0" fontId="15" fillId="0" borderId="0" xfId="3" applyFont="1" applyBorder="1" applyAlignment="1">
      <alignment horizontal="center"/>
    </xf>
    <xf numFmtId="0" fontId="21" fillId="0" borderId="0" xfId="3" applyFont="1" applyAlignment="1">
      <alignment horizontal="right" vertical="center"/>
    </xf>
    <xf numFmtId="0" fontId="26" fillId="0" borderId="0" xfId="3" applyFont="1"/>
    <xf numFmtId="0" fontId="21" fillId="0" borderId="10" xfId="3" applyFont="1" applyBorder="1" applyAlignment="1">
      <alignment horizontal="right" vertical="center"/>
    </xf>
    <xf numFmtId="0" fontId="21" fillId="0" borderId="10" xfId="3" applyFont="1" applyBorder="1"/>
    <xf numFmtId="0" fontId="21" fillId="0" borderId="12" xfId="3" applyFont="1" applyFill="1" applyBorder="1" applyAlignment="1">
      <alignment horizontal="center"/>
    </xf>
    <xf numFmtId="0" fontId="21" fillId="0" borderId="0" xfId="3" applyFont="1" applyFill="1" applyBorder="1" applyAlignment="1"/>
    <xf numFmtId="0" fontId="21" fillId="0" borderId="0" xfId="3" applyFont="1" applyBorder="1" applyAlignment="1">
      <alignment horizontal="center"/>
    </xf>
    <xf numFmtId="0" fontId="27" fillId="0" borderId="0" xfId="3" applyFont="1" applyAlignment="1">
      <alignment horizontal="center" vertical="center"/>
    </xf>
    <xf numFmtId="0" fontId="28" fillId="0" borderId="0" xfId="3" applyFont="1" applyFill="1" applyAlignment="1">
      <alignment horizontal="center" vertical="center"/>
    </xf>
    <xf numFmtId="0" fontId="13" fillId="0" borderId="0" xfId="3" applyFont="1"/>
    <xf numFmtId="0" fontId="18" fillId="0" borderId="0" xfId="3" applyNumberFormat="1" applyFont="1" applyAlignment="1">
      <alignment horizontal="right"/>
    </xf>
    <xf numFmtId="0" fontId="18" fillId="0" borderId="0" xfId="3" applyFont="1" applyAlignment="1">
      <alignment horizontal="right" vertical="center"/>
    </xf>
    <xf numFmtId="0" fontId="18" fillId="0" borderId="0" xfId="0" applyFont="1" applyAlignment="1">
      <alignment vertical="center"/>
    </xf>
    <xf numFmtId="0" fontId="29" fillId="0" borderId="0" xfId="0" applyFont="1" applyAlignment="1">
      <alignment horizontal="right" vertical="center"/>
    </xf>
    <xf numFmtId="20" fontId="15" fillId="0" borderId="15" xfId="3" applyNumberFormat="1" applyFont="1" applyFill="1" applyBorder="1" applyAlignment="1">
      <alignment horizontal="center" vertical="center"/>
    </xf>
    <xf numFmtId="1" fontId="15" fillId="0" borderId="16" xfId="3" applyNumberFormat="1" applyFont="1" applyFill="1" applyBorder="1" applyAlignment="1">
      <alignment horizontal="center" vertical="center"/>
    </xf>
    <xf numFmtId="0" fontId="10" fillId="0" borderId="0" xfId="3" applyFont="1" applyFill="1"/>
    <xf numFmtId="0" fontId="20" fillId="0" borderId="0" xfId="0" applyFont="1" applyFill="1"/>
    <xf numFmtId="20" fontId="15" fillId="0" borderId="3" xfId="3" applyNumberFormat="1" applyFont="1" applyFill="1" applyBorder="1" applyAlignment="1">
      <alignment horizontal="center" vertical="center"/>
    </xf>
    <xf numFmtId="1" fontId="15" fillId="0" borderId="17" xfId="3" applyNumberFormat="1" applyFont="1" applyFill="1" applyBorder="1" applyAlignment="1">
      <alignment horizontal="center" vertical="center"/>
    </xf>
    <xf numFmtId="0" fontId="15" fillId="0" borderId="3" xfId="3" applyFont="1" applyFill="1" applyBorder="1" applyAlignment="1">
      <alignment horizontal="center" vertical="center"/>
    </xf>
    <xf numFmtId="20" fontId="15" fillId="0" borderId="18" xfId="3" applyNumberFormat="1" applyFont="1" applyFill="1" applyBorder="1" applyAlignment="1">
      <alignment horizontal="center" vertical="center"/>
    </xf>
    <xf numFmtId="1" fontId="15" fillId="0" borderId="19" xfId="3" applyNumberFormat="1" applyFont="1" applyFill="1" applyBorder="1" applyAlignment="1">
      <alignment horizontal="center" vertical="center"/>
    </xf>
    <xf numFmtId="20" fontId="15" fillId="0" borderId="20" xfId="3" applyNumberFormat="1" applyFont="1" applyBorder="1" applyAlignment="1">
      <alignment horizontal="center" vertical="center"/>
    </xf>
    <xf numFmtId="20" fontId="15" fillId="0" borderId="22" xfId="3" applyNumberFormat="1" applyFont="1" applyBorder="1" applyAlignment="1">
      <alignment horizontal="center" vertical="center"/>
    </xf>
    <xf numFmtId="0" fontId="21" fillId="0" borderId="22" xfId="3" applyFont="1" applyFill="1" applyBorder="1" applyAlignment="1">
      <alignment horizontal="center" vertical="center"/>
    </xf>
    <xf numFmtId="20" fontId="15" fillId="0" borderId="23" xfId="3" applyNumberFormat="1" applyFont="1" applyBorder="1" applyAlignment="1">
      <alignment horizontal="center" vertical="center"/>
    </xf>
    <xf numFmtId="1" fontId="21" fillId="2" borderId="9" xfId="3" applyNumberFormat="1" applyFont="1" applyFill="1" applyBorder="1" applyAlignment="1">
      <alignment horizontal="right" vertical="center"/>
    </xf>
    <xf numFmtId="0" fontId="15" fillId="0" borderId="24" xfId="3" applyFont="1" applyFill="1" applyBorder="1" applyAlignment="1">
      <alignment horizontal="center" vertical="center"/>
    </xf>
    <xf numFmtId="0" fontId="15" fillId="0" borderId="25" xfId="3" applyFont="1" applyFill="1" applyBorder="1" applyAlignment="1">
      <alignment horizontal="center"/>
    </xf>
    <xf numFmtId="0" fontId="15" fillId="0" borderId="26" xfId="3" applyFont="1" applyFill="1" applyBorder="1" applyAlignment="1">
      <alignment horizontal="center"/>
    </xf>
    <xf numFmtId="0" fontId="15" fillId="0" borderId="27" xfId="3" applyFont="1" applyFill="1" applyBorder="1" applyAlignment="1">
      <alignment horizontal="center"/>
    </xf>
    <xf numFmtId="0" fontId="15" fillId="0" borderId="25" xfId="3" applyFont="1" applyBorder="1" applyAlignment="1">
      <alignment horizontal="center"/>
    </xf>
    <xf numFmtId="0" fontId="15" fillId="0" borderId="26" xfId="3" applyFont="1" applyBorder="1" applyAlignment="1">
      <alignment horizontal="center"/>
    </xf>
    <xf numFmtId="0" fontId="15" fillId="0" borderId="27" xfId="3" applyFont="1" applyBorder="1" applyAlignment="1">
      <alignment horizontal="center"/>
    </xf>
    <xf numFmtId="0" fontId="15" fillId="0" borderId="28" xfId="3" applyFont="1" applyBorder="1" applyAlignment="1">
      <alignment horizontal="center"/>
    </xf>
    <xf numFmtId="0" fontId="15" fillId="0" borderId="29" xfId="3" applyFont="1" applyBorder="1" applyAlignment="1">
      <alignment horizontal="center"/>
    </xf>
    <xf numFmtId="0" fontId="15" fillId="0" borderId="0" xfId="3" applyFont="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vertical="center"/>
    </xf>
    <xf numFmtId="49" fontId="21" fillId="0" borderId="0" xfId="0" applyNumberFormat="1" applyFont="1" applyAlignment="1">
      <alignment horizontal="right" vertical="center"/>
    </xf>
    <xf numFmtId="0" fontId="10" fillId="0" borderId="0" xfId="3" applyFont="1" applyAlignment="1">
      <alignment horizontal="center"/>
    </xf>
    <xf numFmtId="49" fontId="10" fillId="0" borderId="0" xfId="3" applyNumberFormat="1" applyFont="1"/>
    <xf numFmtId="0" fontId="30" fillId="0" borderId="15" xfId="3" applyFont="1" applyFill="1" applyBorder="1" applyAlignment="1">
      <alignment horizontal="center" vertical="center"/>
    </xf>
    <xf numFmtId="0" fontId="30" fillId="0" borderId="3" xfId="3" applyFont="1" applyFill="1" applyBorder="1" applyAlignment="1">
      <alignment horizontal="center" vertical="center"/>
    </xf>
    <xf numFmtId="49" fontId="15" fillId="0" borderId="0" xfId="3" applyNumberFormat="1" applyFont="1" applyAlignment="1">
      <alignment horizontal="right"/>
    </xf>
    <xf numFmtId="49" fontId="15" fillId="0" borderId="0" xfId="3" applyNumberFormat="1" applyFont="1"/>
    <xf numFmtId="0" fontId="15" fillId="0" borderId="30" xfId="3" applyFont="1" applyFill="1" applyBorder="1" applyAlignment="1">
      <alignment horizontal="center" vertical="center"/>
    </xf>
    <xf numFmtId="1" fontId="15" fillId="0" borderId="31" xfId="3" applyNumberFormat="1" applyFont="1" applyBorder="1" applyAlignment="1">
      <alignment horizontal="center" vertical="center"/>
    </xf>
    <xf numFmtId="0" fontId="21" fillId="0" borderId="23" xfId="3" applyFont="1" applyFill="1" applyBorder="1" applyAlignment="1">
      <alignment horizontal="center" vertical="center"/>
    </xf>
    <xf numFmtId="0" fontId="11" fillId="0" borderId="0" xfId="3" applyFont="1" applyFill="1" applyAlignment="1">
      <alignment horizontal="center" vertical="center"/>
    </xf>
    <xf numFmtId="0" fontId="31" fillId="0" borderId="0" xfId="3" applyFont="1" applyFill="1" applyBorder="1" applyAlignment="1">
      <alignment horizontal="right" vertical="center"/>
    </xf>
    <xf numFmtId="0" fontId="11" fillId="3" borderId="32" xfId="3" applyFont="1" applyFill="1" applyBorder="1" applyAlignment="1">
      <alignment horizontal="center" vertical="center"/>
    </xf>
    <xf numFmtId="0" fontId="11" fillId="0" borderId="0" xfId="3" applyFont="1" applyFill="1" applyBorder="1" applyAlignment="1">
      <alignment horizontal="center" vertical="center"/>
    </xf>
    <xf numFmtId="0" fontId="13" fillId="0" borderId="0" xfId="3" applyFont="1" applyFill="1" applyBorder="1" applyAlignment="1">
      <alignment horizontal="right" vertical="center"/>
    </xf>
    <xf numFmtId="0" fontId="11" fillId="4" borderId="32" xfId="3" applyFont="1" applyFill="1" applyBorder="1" applyAlignment="1">
      <alignment horizontal="center" vertical="center"/>
    </xf>
    <xf numFmtId="0" fontId="11" fillId="0" borderId="21" xfId="3" applyFont="1" applyFill="1" applyBorder="1" applyAlignment="1">
      <alignment horizontal="center" vertical="center"/>
    </xf>
    <xf numFmtId="0" fontId="11" fillId="0" borderId="0" xfId="3" applyFont="1" applyBorder="1" applyAlignment="1">
      <alignment horizontal="center" vertical="center"/>
    </xf>
    <xf numFmtId="0" fontId="13" fillId="0" borderId="21" xfId="3" applyFont="1" applyBorder="1" applyAlignment="1">
      <alignment horizontal="center" vertical="center"/>
    </xf>
    <xf numFmtId="0" fontId="31" fillId="0" borderId="0" xfId="3" applyFont="1" applyAlignment="1">
      <alignment horizontal="right" vertical="center"/>
    </xf>
    <xf numFmtId="0" fontId="31" fillId="0" borderId="21" xfId="3" applyFont="1" applyBorder="1" applyAlignment="1">
      <alignment horizontal="center" vertical="center"/>
    </xf>
    <xf numFmtId="0" fontId="13" fillId="0" borderId="0" xfId="3" applyFont="1" applyBorder="1" applyAlignment="1">
      <alignment horizontal="center" vertical="center"/>
    </xf>
    <xf numFmtId="0" fontId="13" fillId="0" borderId="0" xfId="0" applyFont="1" applyAlignment="1">
      <alignment horizontal="left" vertical="center"/>
    </xf>
    <xf numFmtId="0" fontId="13" fillId="0" borderId="0" xfId="3" applyFont="1" applyAlignment="1">
      <alignment horizontal="left"/>
    </xf>
    <xf numFmtId="0" fontId="11" fillId="4" borderId="33" xfId="3" applyFont="1" applyFill="1" applyBorder="1" applyAlignment="1">
      <alignment horizontal="center" vertical="center"/>
    </xf>
    <xf numFmtId="0" fontId="21" fillId="0" borderId="0" xfId="3" applyFont="1" applyAlignment="1">
      <alignment horizontal="right"/>
    </xf>
    <xf numFmtId="0" fontId="11" fillId="3" borderId="33" xfId="3" applyFont="1" applyFill="1" applyBorder="1" applyAlignment="1">
      <alignment horizontal="center" vertical="center"/>
    </xf>
    <xf numFmtId="49" fontId="11" fillId="3" borderId="32" xfId="3" applyNumberFormat="1" applyFont="1" applyFill="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left" vertical="center"/>
    </xf>
    <xf numFmtId="0" fontId="4" fillId="0" borderId="6" xfId="0" applyFont="1" applyBorder="1" applyAlignment="1">
      <alignment horizontal="left" vertical="center"/>
    </xf>
    <xf numFmtId="0" fontId="30" fillId="0" borderId="37" xfId="3" applyFont="1" applyBorder="1" applyAlignment="1">
      <alignment horizontal="center" vertical="center"/>
    </xf>
    <xf numFmtId="49" fontId="13" fillId="0" borderId="38" xfId="3" applyNumberFormat="1" applyFont="1" applyBorder="1" applyAlignment="1">
      <alignment horizontal="center" vertical="center"/>
    </xf>
    <xf numFmtId="49" fontId="13" fillId="0" borderId="39" xfId="3" applyNumberFormat="1" applyFont="1" applyBorder="1" applyAlignment="1">
      <alignment horizontal="center" vertical="center"/>
    </xf>
    <xf numFmtId="0" fontId="15" fillId="0" borderId="40" xfId="3" applyFont="1" applyFill="1" applyBorder="1" applyAlignment="1">
      <alignment horizontal="center" vertical="center" wrapText="1"/>
    </xf>
    <xf numFmtId="0" fontId="15" fillId="0" borderId="40" xfId="3" applyFont="1" applyFill="1" applyBorder="1" applyAlignment="1">
      <alignment horizontal="center" vertical="center"/>
    </xf>
    <xf numFmtId="0" fontId="15" fillId="0" borderId="41" xfId="3" applyFont="1" applyFill="1" applyBorder="1" applyAlignment="1">
      <alignment horizontal="center" vertical="center"/>
    </xf>
    <xf numFmtId="49" fontId="15" fillId="0" borderId="42" xfId="3" applyNumberFormat="1" applyFont="1" applyFill="1" applyBorder="1" applyAlignment="1">
      <alignment horizontal="center" vertical="center" wrapText="1"/>
    </xf>
    <xf numFmtId="0" fontId="30" fillId="0" borderId="43" xfId="3" applyFont="1" applyBorder="1" applyAlignment="1">
      <alignment horizontal="center" vertical="center"/>
    </xf>
    <xf numFmtId="0" fontId="30" fillId="0" borderId="20" xfId="3" applyFont="1" applyFill="1" applyBorder="1" applyAlignment="1">
      <alignment horizontal="center" vertical="center"/>
    </xf>
    <xf numFmtId="49" fontId="21" fillId="0" borderId="3" xfId="3" applyNumberFormat="1" applyFont="1" applyFill="1" applyBorder="1" applyAlignment="1" applyProtection="1">
      <alignment horizontal="center" vertical="center"/>
      <protection locked="0" hidden="1"/>
    </xf>
    <xf numFmtId="0" fontId="21" fillId="0" borderId="3" xfId="3" applyFont="1" applyBorder="1" applyAlignment="1">
      <alignment horizontal="left" vertical="center"/>
    </xf>
    <xf numFmtId="0" fontId="15" fillId="0" borderId="3" xfId="3" applyFont="1" applyBorder="1" applyAlignment="1">
      <alignment horizontal="left" vertical="center"/>
    </xf>
    <xf numFmtId="0" fontId="15" fillId="0" borderId="3" xfId="3" applyFont="1" applyBorder="1" applyAlignment="1">
      <alignment horizontal="left" vertical="center" wrapText="1"/>
    </xf>
    <xf numFmtId="0" fontId="21" fillId="0" borderId="3" xfId="3" applyFont="1" applyBorder="1" applyAlignment="1">
      <alignment horizontal="left" vertical="center" wrapText="1"/>
    </xf>
    <xf numFmtId="0" fontId="21" fillId="0" borderId="20" xfId="3" applyFont="1" applyBorder="1" applyAlignment="1">
      <alignment horizontal="left" vertical="center"/>
    </xf>
    <xf numFmtId="0" fontId="13" fillId="0" borderId="38" xfId="3" applyNumberFormat="1" applyFont="1" applyBorder="1" applyAlignment="1">
      <alignment horizontal="center" vertical="center"/>
    </xf>
    <xf numFmtId="0" fontId="13" fillId="0" borderId="44" xfId="3" applyNumberFormat="1" applyFont="1"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xf>
    <xf numFmtId="14" fontId="15" fillId="0" borderId="46" xfId="3" applyNumberFormat="1" applyFont="1" applyBorder="1" applyAlignment="1">
      <alignment horizontal="center" vertical="center"/>
    </xf>
    <xf numFmtId="14" fontId="15" fillId="0" borderId="47" xfId="3" applyNumberFormat="1" applyFont="1" applyBorder="1" applyAlignment="1">
      <alignment horizontal="center" vertical="center"/>
    </xf>
    <xf numFmtId="14" fontId="15" fillId="0" borderId="23" xfId="3" applyNumberFormat="1" applyFont="1" applyBorder="1" applyAlignment="1">
      <alignment horizontal="center" vertical="center"/>
    </xf>
    <xf numFmtId="0" fontId="15" fillId="0" borderId="30" xfId="3" applyFont="1" applyBorder="1" applyAlignment="1">
      <alignment horizontal="center" vertical="center"/>
    </xf>
    <xf numFmtId="0" fontId="15" fillId="0" borderId="45" xfId="3" applyFont="1" applyBorder="1" applyAlignment="1">
      <alignment horizontal="center" vertical="center"/>
    </xf>
    <xf numFmtId="14" fontId="15" fillId="0" borderId="46" xfId="3" applyNumberFormat="1" applyFont="1" applyFill="1" applyBorder="1" applyAlignment="1">
      <alignment horizontal="center" vertical="center"/>
    </xf>
    <xf numFmtId="14" fontId="15" fillId="0" borderId="47" xfId="3" applyNumberFormat="1" applyFont="1" applyFill="1" applyBorder="1" applyAlignment="1">
      <alignment horizontal="center" vertical="center"/>
    </xf>
    <xf numFmtId="14" fontId="15" fillId="0" borderId="23" xfId="3" applyNumberFormat="1" applyFont="1" applyFill="1" applyBorder="1" applyAlignment="1">
      <alignment horizontal="center" vertical="center"/>
    </xf>
    <xf numFmtId="0" fontId="18" fillId="0" borderId="0" xfId="0" applyFont="1" applyAlignment="1">
      <alignment horizontal="center" vertical="center"/>
    </xf>
    <xf numFmtId="0" fontId="13"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7" fillId="0" borderId="0" xfId="3" applyFont="1" applyFill="1" applyAlignment="1">
      <alignment horizontal="center" vertical="center"/>
    </xf>
    <xf numFmtId="0" fontId="6" fillId="0" borderId="0" xfId="0" applyFont="1" applyAlignment="1">
      <alignment horizontal="center" vertical="center" wrapText="1"/>
    </xf>
    <xf numFmtId="0" fontId="3" fillId="0" borderId="0" xfId="0" applyFont="1" applyAlignment="1">
      <alignment horizontal="center" vertical="center"/>
    </xf>
  </cellXfs>
  <cellStyles count="5">
    <cellStyle name="Денежный 2" xfId="1"/>
    <cellStyle name="Обычный" xfId="0" builtinId="0"/>
    <cellStyle name="Обычный 2" xfId="2"/>
    <cellStyle name="Обычный 3" xfId="3"/>
    <cellStyle name="Финансовый 2" xfId="4"/>
  </cellStyles>
  <dxfs count="5">
    <dxf>
      <font>
        <b/>
        <i val="0"/>
        <strike val="0"/>
        <condense val="0"/>
        <extend val="0"/>
        <outline val="0"/>
        <shadow val="0"/>
        <u val="none"/>
        <vertAlign val="baseline"/>
        <sz val="16"/>
        <color auto="1"/>
        <name val="Arial"/>
        <scheme val="none"/>
      </font>
      <numFmt numFmtId="30" formatCode="@"/>
      <fill>
        <patternFill patternType="none">
          <fgColor indexed="64"/>
          <bgColor indexed="65"/>
        </patternFill>
      </fill>
      <alignment horizontal="center" vertical="center" textRotation="0" wrapText="0" indent="0" relativeIndent="0" justifyLastLine="0" shrinkToFit="0" mergeCell="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4"/>
        <color indexed="8"/>
        <name val="Arial"/>
        <scheme val="none"/>
      </font>
      <fill>
        <patternFill patternType="none">
          <fgColor indexed="64"/>
          <bgColor indexed="65"/>
        </patternFill>
      </fill>
      <alignment horizontal="left" vertical="center"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0" indent="0" relativeIndent="0" justifyLastLine="0" shrinkToFit="0" mergeCell="0" readingOrder="0"/>
      <border diagonalUp="0" diagonalDown="0">
        <left/>
        <right style="thin">
          <color indexed="64"/>
        </right>
        <top style="thin">
          <color indexed="64"/>
        </top>
        <bottom style="thin">
          <color indexed="64"/>
        </bottom>
      </border>
    </dxf>
    <dxf>
      <border outline="0">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502920</xdr:colOff>
      <xdr:row>8</xdr:row>
      <xdr:rowOff>106680</xdr:rowOff>
    </xdr:from>
    <xdr:to>
      <xdr:col>13</xdr:col>
      <xdr:colOff>114300</xdr:colOff>
      <xdr:row>17</xdr:row>
      <xdr:rowOff>190500</xdr:rowOff>
    </xdr:to>
    <xdr:pic>
      <xdr:nvPicPr>
        <xdr:cNvPr id="6147" name="Рисунок 1"/>
        <xdr:cNvPicPr>
          <a:picLocks noChangeAspect="1"/>
        </xdr:cNvPicPr>
      </xdr:nvPicPr>
      <xdr:blipFill>
        <a:blip xmlns:r="http://schemas.openxmlformats.org/officeDocument/2006/relationships" r:embed="rId1" cstate="print"/>
        <a:srcRect/>
        <a:stretch>
          <a:fillRect/>
        </a:stretch>
      </xdr:blipFill>
      <xdr:spPr bwMode="auto">
        <a:xfrm>
          <a:off x="7269480" y="2766060"/>
          <a:ext cx="2636520" cy="234696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87;&#1088;_2015_11_09%20&#1074;&#1086;&#1083;&#1077;&#1081;&#1073;_&#1078;&#1110;&#1085;&#1082;&#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андний протокол"/>
      <sheetName val="Розклад"/>
      <sheetName val="Сіска змагань"/>
      <sheetName val="список учасників"/>
    </sheetNames>
    <sheetDataSet>
      <sheetData sheetId="0">
        <row r="8">
          <cell r="C8" t="str">
            <v>МТ</v>
          </cell>
        </row>
        <row r="9">
          <cell r="C9" t="str">
            <v>ЛСПГ</v>
          </cell>
        </row>
        <row r="10">
          <cell r="C10" t="str">
            <v>ТВБ</v>
          </cell>
        </row>
        <row r="11">
          <cell r="C11" t="str">
            <v>Екон.</v>
          </cell>
        </row>
        <row r="12">
          <cell r="C12" t="str">
            <v>ЗВ</v>
          </cell>
        </row>
        <row r="13">
          <cell r="C13" t="str">
            <v>Вет.</v>
          </cell>
        </row>
        <row r="14">
          <cell r="C14" t="str">
            <v>Юрид.</v>
          </cell>
        </row>
        <row r="15">
          <cell r="C15" t="str">
            <v>КД</v>
          </cell>
        </row>
        <row r="16">
          <cell r="C16" t="str">
            <v>ІТ</v>
          </cell>
        </row>
        <row r="17">
          <cell r="C17" t="str">
            <v>ХТтаУЯ</v>
          </cell>
        </row>
        <row r="18">
          <cell r="C18" t="str">
            <v>ЗРБЄ</v>
          </cell>
        </row>
        <row r="19">
          <cell r="C19" t="str">
            <v>Агро.</v>
          </cell>
        </row>
        <row r="20">
          <cell r="C20" t="str">
            <v>АМ</v>
          </cell>
        </row>
      </sheetData>
      <sheetData sheetId="1"/>
      <sheetData sheetId="2"/>
      <sheetData sheetId="3"/>
    </sheetDataSet>
  </externalBook>
</externalLink>
</file>

<file path=xl/tables/table1.xml><?xml version="1.0" encoding="utf-8"?>
<table xmlns="http://schemas.openxmlformats.org/spreadsheetml/2006/main" id="2" name="Таблица3" displayName="Таблица3" ref="B7:E20" totalsRowShown="0" headerRowBorderDxfId="4">
  <sortState ref="B8:E20">
    <sortCondition ref="B8"/>
  </sortState>
  <tableColumns count="4">
    <tableColumn id="1" name="№ _x000a_п/п" dataDxfId="3" dataCellStyle="Обычный 3"/>
    <tableColumn id="6" name="Скорочення" dataDxfId="2" dataCellStyle="Обычный 3"/>
    <tableColumn id="2" name="Факультет" dataDxfId="1" dataCellStyle="Обычный 3"/>
    <tableColumn id="3" name="Зайняте_x000a_ місце" dataDxfId="0" dataCellStyle="Обычный 3"/>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24"/>
  <sheetViews>
    <sheetView tabSelected="1" zoomScale="85" zoomScaleNormal="85" workbookViewId="0">
      <selection activeCell="I7" sqref="I7"/>
    </sheetView>
  </sheetViews>
  <sheetFormatPr defaultColWidth="9.109375" defaultRowHeight="13.2"/>
  <cols>
    <col min="1" max="1" width="1.6640625" style="32" customWidth="1"/>
    <col min="2" max="2" width="6.33203125" style="32" customWidth="1"/>
    <col min="3" max="3" width="16.44140625" style="66" customWidth="1"/>
    <col min="4" max="4" width="58.44140625" style="158" customWidth="1"/>
    <col min="5" max="5" width="12.44140625" style="159" customWidth="1"/>
    <col min="6" max="16384" width="9.109375" style="32"/>
  </cols>
  <sheetData>
    <row r="1" spans="1:5" ht="17.399999999999999">
      <c r="A1" s="206" t="s">
        <v>91</v>
      </c>
      <c r="B1" s="206"/>
      <c r="C1" s="206"/>
      <c r="D1" s="206"/>
      <c r="E1" s="206"/>
    </row>
    <row r="2" spans="1:5" ht="17.399999999999999">
      <c r="A2" s="206" t="s">
        <v>150</v>
      </c>
      <c r="B2" s="206"/>
      <c r="C2" s="206"/>
      <c r="D2" s="206"/>
      <c r="E2" s="206"/>
    </row>
    <row r="3" spans="1:5" ht="17.399999999999999">
      <c r="A3" s="207" t="s">
        <v>2</v>
      </c>
      <c r="B3" s="207"/>
      <c r="C3" s="207"/>
      <c r="D3" s="207"/>
      <c r="E3" s="207"/>
    </row>
    <row r="4" spans="1:5" ht="17.399999999999999">
      <c r="B4" s="87" t="s">
        <v>253</v>
      </c>
      <c r="C4" s="88"/>
      <c r="D4" s="88"/>
      <c r="E4" s="157" t="s">
        <v>156</v>
      </c>
    </row>
    <row r="5" spans="1:5" ht="22.5" customHeight="1">
      <c r="C5" s="32"/>
      <c r="D5" s="155" t="s">
        <v>243</v>
      </c>
      <c r="E5" s="156"/>
    </row>
    <row r="6" spans="1:5" ht="19.5" customHeight="1"/>
    <row r="7" spans="1:5" s="154" customFormat="1" ht="42.75" customHeight="1">
      <c r="B7" s="192" t="s">
        <v>244</v>
      </c>
      <c r="C7" s="193" t="s">
        <v>59</v>
      </c>
      <c r="D7" s="194" t="s">
        <v>1</v>
      </c>
      <c r="E7" s="195" t="s">
        <v>42</v>
      </c>
    </row>
    <row r="8" spans="1:5" ht="37.5" customHeight="1">
      <c r="B8" s="189">
        <v>1</v>
      </c>
      <c r="C8" s="160" t="s">
        <v>4</v>
      </c>
      <c r="D8" s="199" t="s">
        <v>147</v>
      </c>
      <c r="E8" s="204">
        <v>1</v>
      </c>
    </row>
    <row r="9" spans="1:5" ht="37.5" customHeight="1">
      <c r="B9" s="189">
        <v>2</v>
      </c>
      <c r="C9" s="161" t="s">
        <v>15</v>
      </c>
      <c r="D9" s="199" t="s">
        <v>46</v>
      </c>
      <c r="E9" s="204">
        <v>2</v>
      </c>
    </row>
    <row r="10" spans="1:5" ht="37.5" customHeight="1">
      <c r="B10" s="189">
        <v>3</v>
      </c>
      <c r="C10" s="161" t="s">
        <v>8</v>
      </c>
      <c r="D10" s="200" t="s">
        <v>45</v>
      </c>
      <c r="E10" s="204">
        <v>3</v>
      </c>
    </row>
    <row r="11" spans="1:5" ht="37.5" customHeight="1">
      <c r="B11" s="189">
        <v>4</v>
      </c>
      <c r="C11" s="161" t="s">
        <v>5</v>
      </c>
      <c r="D11" s="199" t="s">
        <v>47</v>
      </c>
      <c r="E11" s="204">
        <v>4</v>
      </c>
    </row>
    <row r="12" spans="1:5" ht="37.5" customHeight="1">
      <c r="B12" s="189">
        <v>5</v>
      </c>
      <c r="C12" s="161" t="s">
        <v>56</v>
      </c>
      <c r="D12" s="200" t="s">
        <v>51</v>
      </c>
      <c r="E12" s="190" t="s">
        <v>242</v>
      </c>
    </row>
    <row r="13" spans="1:5" ht="37.5" customHeight="1">
      <c r="B13" s="189">
        <v>6</v>
      </c>
      <c r="C13" s="161" t="s">
        <v>58</v>
      </c>
      <c r="D13" s="201" t="s">
        <v>64</v>
      </c>
      <c r="E13" s="190" t="s">
        <v>242</v>
      </c>
    </row>
    <row r="14" spans="1:5" ht="37.5" customHeight="1">
      <c r="B14" s="189">
        <v>7</v>
      </c>
      <c r="C14" s="161" t="s">
        <v>12</v>
      </c>
      <c r="D14" s="199" t="s">
        <v>49</v>
      </c>
      <c r="E14" s="190" t="s">
        <v>241</v>
      </c>
    </row>
    <row r="15" spans="1:5" ht="37.5" customHeight="1">
      <c r="B15" s="189">
        <v>8</v>
      </c>
      <c r="C15" s="161" t="s">
        <v>3</v>
      </c>
      <c r="D15" s="199" t="s">
        <v>52</v>
      </c>
      <c r="E15" s="191" t="s">
        <v>241</v>
      </c>
    </row>
    <row r="16" spans="1:5" ht="37.5" customHeight="1">
      <c r="B16" s="189">
        <v>9</v>
      </c>
      <c r="C16" s="161" t="s">
        <v>54</v>
      </c>
      <c r="D16" s="200" t="s">
        <v>44</v>
      </c>
      <c r="E16" s="190" t="s">
        <v>240</v>
      </c>
    </row>
    <row r="17" spans="2:5" ht="37.5" customHeight="1">
      <c r="B17" s="189">
        <v>10</v>
      </c>
      <c r="C17" s="161" t="s">
        <v>14</v>
      </c>
      <c r="D17" s="199" t="s">
        <v>48</v>
      </c>
      <c r="E17" s="191" t="s">
        <v>240</v>
      </c>
    </row>
    <row r="18" spans="2:5" ht="37.5" customHeight="1">
      <c r="B18" s="189">
        <v>11</v>
      </c>
      <c r="C18" s="161" t="s">
        <v>55</v>
      </c>
      <c r="D18" s="199" t="s">
        <v>149</v>
      </c>
      <c r="E18" s="190" t="s">
        <v>240</v>
      </c>
    </row>
    <row r="19" spans="2:5" ht="37.5" customHeight="1">
      <c r="B19" s="189">
        <v>12</v>
      </c>
      <c r="C19" s="161" t="s">
        <v>57</v>
      </c>
      <c r="D19" s="202" t="s">
        <v>148</v>
      </c>
      <c r="E19" s="190" t="s">
        <v>240</v>
      </c>
    </row>
    <row r="20" spans="2:5" ht="37.5" customHeight="1">
      <c r="B20" s="196">
        <v>13</v>
      </c>
      <c r="C20" s="197" t="s">
        <v>13</v>
      </c>
      <c r="D20" s="203" t="s">
        <v>50</v>
      </c>
      <c r="E20" s="205">
        <v>13</v>
      </c>
    </row>
    <row r="21" spans="2:5" ht="14.4">
      <c r="B21"/>
      <c r="C21"/>
      <c r="D21"/>
      <c r="E21"/>
    </row>
    <row r="22" spans="2:5" ht="17.399999999999999">
      <c r="B22" s="65" t="s">
        <v>60</v>
      </c>
      <c r="D22" s="67"/>
      <c r="E22" s="162" t="s">
        <v>151</v>
      </c>
    </row>
    <row r="23" spans="2:5" ht="17.399999999999999">
      <c r="B23" s="31"/>
      <c r="C23" s="154"/>
      <c r="D23" s="67"/>
      <c r="E23" s="163"/>
    </row>
    <row r="24" spans="2:5" ht="17.399999999999999">
      <c r="B24" s="65" t="s">
        <v>61</v>
      </c>
      <c r="D24" s="67"/>
      <c r="E24" s="162" t="s">
        <v>11</v>
      </c>
    </row>
  </sheetData>
  <mergeCells count="3">
    <mergeCell ref="A1:E1"/>
    <mergeCell ref="A2:E2"/>
    <mergeCell ref="A3:E3"/>
  </mergeCells>
  <phoneticPr fontId="2" type="noConversion"/>
  <pageMargins left="0.25" right="0.25"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dimension ref="A1:I37"/>
  <sheetViews>
    <sheetView zoomScale="70" zoomScaleNormal="70" zoomScalePageLayoutView="85" workbookViewId="0">
      <selection activeCell="M14" sqref="M14"/>
    </sheetView>
  </sheetViews>
  <sheetFormatPr defaultColWidth="8.6640625" defaultRowHeight="13.8"/>
  <cols>
    <col min="1" max="1" width="9.109375" style="32" customWidth="1"/>
    <col min="2" max="2" width="14.88671875" style="32" customWidth="1"/>
    <col min="3" max="3" width="9.5546875" style="66" customWidth="1"/>
    <col min="4" max="4" width="18.88671875" style="32" customWidth="1"/>
    <col min="5" max="5" width="18" style="32" customWidth="1"/>
    <col min="6" max="8" width="9.109375" style="32" customWidth="1"/>
    <col min="9" max="16384" width="8.6640625" style="69"/>
  </cols>
  <sheetData>
    <row r="1" spans="1:9" ht="20.399999999999999">
      <c r="A1" s="216" t="s">
        <v>91</v>
      </c>
      <c r="B1" s="216"/>
      <c r="C1" s="216"/>
      <c r="D1" s="216"/>
      <c r="E1" s="216"/>
      <c r="F1" s="216"/>
      <c r="G1" s="216"/>
    </row>
    <row r="2" spans="1:9" ht="20.399999999999999">
      <c r="A2" s="216" t="s">
        <v>154</v>
      </c>
      <c r="B2" s="216"/>
      <c r="C2" s="216"/>
      <c r="D2" s="216"/>
      <c r="E2" s="216"/>
      <c r="F2" s="216"/>
      <c r="G2" s="216"/>
    </row>
    <row r="3" spans="1:9" ht="21">
      <c r="A3" s="217" t="s">
        <v>2</v>
      </c>
      <c r="B3" s="217"/>
      <c r="C3" s="217"/>
      <c r="D3" s="217"/>
      <c r="E3" s="217"/>
      <c r="F3" s="217"/>
      <c r="G3" s="217"/>
    </row>
    <row r="4" spans="1:9" s="84" customFormat="1" ht="18">
      <c r="A4" s="87" t="s">
        <v>253</v>
      </c>
      <c r="B4" s="88"/>
      <c r="C4" s="88"/>
      <c r="D4" s="88"/>
      <c r="E4" s="88"/>
      <c r="F4" s="88"/>
      <c r="G4" s="13" t="s">
        <v>156</v>
      </c>
      <c r="H4" s="31"/>
    </row>
    <row r="5" spans="1:9" ht="21">
      <c r="A5" s="217" t="s">
        <v>43</v>
      </c>
      <c r="B5" s="217"/>
      <c r="C5" s="217"/>
      <c r="D5" s="217"/>
      <c r="E5" s="217"/>
      <c r="F5" s="217"/>
      <c r="G5" s="217"/>
      <c r="I5" s="61"/>
    </row>
    <row r="6" spans="1:9" ht="14.4" thickBot="1">
      <c r="C6" s="32"/>
      <c r="F6" s="70"/>
      <c r="G6" s="70"/>
    </row>
    <row r="7" spans="1:9" ht="36" customHeight="1" thickBot="1">
      <c r="A7" s="145" t="s">
        <v>19</v>
      </c>
      <c r="B7" s="164" t="s">
        <v>20</v>
      </c>
      <c r="C7" s="164" t="s">
        <v>21</v>
      </c>
      <c r="D7" s="164" t="s">
        <v>22</v>
      </c>
      <c r="E7" s="164" t="s">
        <v>23</v>
      </c>
      <c r="F7" s="211" t="s">
        <v>24</v>
      </c>
      <c r="G7" s="212"/>
    </row>
    <row r="8" spans="1:9" s="134" customFormat="1" ht="17.399999999999999">
      <c r="A8" s="146">
        <v>1</v>
      </c>
      <c r="B8" s="213">
        <v>42313</v>
      </c>
      <c r="C8" s="131">
        <v>0.625</v>
      </c>
      <c r="D8" s="72" t="str">
        <f>'[1]Командний протокол'!C15</f>
        <v>КД</v>
      </c>
      <c r="E8" s="72" t="str">
        <f>'[1]Командний протокол'!C16</f>
        <v>ІТ</v>
      </c>
      <c r="F8" s="72">
        <v>0</v>
      </c>
      <c r="G8" s="132">
        <v>2</v>
      </c>
      <c r="H8" s="133"/>
    </row>
    <row r="9" spans="1:9" s="134" customFormat="1" ht="17.399999999999999">
      <c r="A9" s="147">
        <v>2</v>
      </c>
      <c r="B9" s="214"/>
      <c r="C9" s="135">
        <v>0.64583333333333337</v>
      </c>
      <c r="D9" s="75" t="str">
        <f>'[1]Командний протокол'!C12</f>
        <v>ЗВ</v>
      </c>
      <c r="E9" s="75" t="str">
        <f>'[1]Командний протокол'!C19</f>
        <v>Агро.</v>
      </c>
      <c r="F9" s="75">
        <v>0</v>
      </c>
      <c r="G9" s="136">
        <v>2</v>
      </c>
      <c r="H9" s="133"/>
    </row>
    <row r="10" spans="1:9" s="134" customFormat="1" ht="17.399999999999999">
      <c r="A10" s="147">
        <v>3</v>
      </c>
      <c r="B10" s="214"/>
      <c r="C10" s="131">
        <v>0.66666666666666696</v>
      </c>
      <c r="D10" s="75" t="str">
        <f>'[1]Командний протокол'!C11</f>
        <v>Екон.</v>
      </c>
      <c r="E10" s="75" t="str">
        <f>'[1]Командний протокол'!C20</f>
        <v>АМ</v>
      </c>
      <c r="F10" s="75">
        <v>1</v>
      </c>
      <c r="G10" s="136">
        <v>2</v>
      </c>
      <c r="H10" s="133"/>
    </row>
    <row r="11" spans="1:9" s="134" customFormat="1" ht="17.399999999999999">
      <c r="A11" s="147">
        <v>4</v>
      </c>
      <c r="B11" s="214"/>
      <c r="C11" s="135">
        <v>0.6875</v>
      </c>
      <c r="D11" s="75" t="str">
        <f>'[1]Командний протокол'!C13</f>
        <v>Вет.</v>
      </c>
      <c r="E11" s="75" t="str">
        <f>'[1]Командний протокол'!C18</f>
        <v>ЗРБЄ</v>
      </c>
      <c r="F11" s="75">
        <v>1</v>
      </c>
      <c r="G11" s="136">
        <v>2</v>
      </c>
      <c r="H11" s="133"/>
    </row>
    <row r="12" spans="1:9" s="134" customFormat="1" ht="17.399999999999999">
      <c r="A12" s="147">
        <v>5</v>
      </c>
      <c r="B12" s="214"/>
      <c r="C12" s="131">
        <v>0.70833333333333304</v>
      </c>
      <c r="D12" s="75" t="str">
        <f>'[1]Командний протокол'!C14</f>
        <v>Юрид.</v>
      </c>
      <c r="E12" s="75" t="str">
        <f>'[1]Командний протокол'!C17</f>
        <v>ХТтаУЯ</v>
      </c>
      <c r="F12" s="75">
        <v>0</v>
      </c>
      <c r="G12" s="136">
        <v>2</v>
      </c>
      <c r="H12" s="133"/>
    </row>
    <row r="13" spans="1:9" s="134" customFormat="1" ht="17.399999999999999">
      <c r="A13" s="147">
        <v>6</v>
      </c>
      <c r="B13" s="214"/>
      <c r="C13" s="135">
        <v>0.72916666666666696</v>
      </c>
      <c r="D13" s="75" t="str">
        <f>'[1]Командний протокол'!C8</f>
        <v>МТ</v>
      </c>
      <c r="E13" s="198" t="s">
        <v>56</v>
      </c>
      <c r="F13" s="75">
        <v>0</v>
      </c>
      <c r="G13" s="136">
        <v>2</v>
      </c>
      <c r="H13" s="133"/>
    </row>
    <row r="14" spans="1:9" s="134" customFormat="1" ht="17.399999999999999">
      <c r="A14" s="147">
        <v>7</v>
      </c>
      <c r="B14" s="214"/>
      <c r="C14" s="131">
        <v>0.75</v>
      </c>
      <c r="D14" s="137" t="s">
        <v>4</v>
      </c>
      <c r="E14" s="75" t="s">
        <v>3</v>
      </c>
      <c r="F14" s="75">
        <v>2</v>
      </c>
      <c r="G14" s="136">
        <v>0</v>
      </c>
      <c r="H14" s="133"/>
    </row>
    <row r="15" spans="1:9" s="134" customFormat="1" ht="17.399999999999999">
      <c r="A15" s="147">
        <v>8</v>
      </c>
      <c r="B15" s="214"/>
      <c r="C15" s="135">
        <v>0.77083333333333404</v>
      </c>
      <c r="D15" s="75" t="s">
        <v>57</v>
      </c>
      <c r="E15" s="72" t="str">
        <f>'[1]Командний протокол'!C9</f>
        <v>ЛСПГ</v>
      </c>
      <c r="F15" s="75">
        <v>0</v>
      </c>
      <c r="G15" s="136">
        <v>2</v>
      </c>
      <c r="H15" s="133"/>
    </row>
    <row r="16" spans="1:9" s="134" customFormat="1" ht="18" thickBot="1">
      <c r="A16" s="148">
        <v>9</v>
      </c>
      <c r="B16" s="215"/>
      <c r="C16" s="138">
        <v>0.79166666666666696</v>
      </c>
      <c r="D16" s="78" t="str">
        <f>'[1]Командний протокол'!C10</f>
        <v>ТВБ</v>
      </c>
      <c r="E16" s="78" t="s">
        <v>58</v>
      </c>
      <c r="F16" s="78">
        <v>1</v>
      </c>
      <c r="G16" s="139">
        <v>2</v>
      </c>
      <c r="H16" s="133"/>
    </row>
    <row r="17" spans="1:7" ht="17.399999999999999">
      <c r="A17" s="149">
        <v>10</v>
      </c>
      <c r="B17" s="208">
        <v>42317</v>
      </c>
      <c r="C17" s="71">
        <v>0.625</v>
      </c>
      <c r="D17" s="72" t="s">
        <v>13</v>
      </c>
      <c r="E17" s="72" t="s">
        <v>12</v>
      </c>
      <c r="F17" s="72">
        <v>0</v>
      </c>
      <c r="G17" s="73">
        <v>2</v>
      </c>
    </row>
    <row r="18" spans="1:7" ht="17.399999999999999">
      <c r="A18" s="150">
        <v>11</v>
      </c>
      <c r="B18" s="209"/>
      <c r="C18" s="74">
        <v>0.64583333333333337</v>
      </c>
      <c r="D18" s="75" t="s">
        <v>55</v>
      </c>
      <c r="E18" s="72" t="s">
        <v>15</v>
      </c>
      <c r="F18" s="75">
        <v>0</v>
      </c>
      <c r="G18" s="76">
        <v>2</v>
      </c>
    </row>
    <row r="19" spans="1:7" ht="17.399999999999999">
      <c r="A19" s="150">
        <v>12</v>
      </c>
      <c r="B19" s="209"/>
      <c r="C19" s="74">
        <v>0.66666666666666696</v>
      </c>
      <c r="D19" s="75" t="s">
        <v>5</v>
      </c>
      <c r="E19" s="72" t="s">
        <v>54</v>
      </c>
      <c r="F19" s="75">
        <v>2</v>
      </c>
      <c r="G19" s="76">
        <v>0</v>
      </c>
    </row>
    <row r="20" spans="1:7" ht="17.399999999999999">
      <c r="A20" s="150">
        <v>13</v>
      </c>
      <c r="B20" s="209"/>
      <c r="C20" s="74">
        <v>0.6875</v>
      </c>
      <c r="D20" s="75" t="s">
        <v>14</v>
      </c>
      <c r="E20" s="72" t="s">
        <v>3</v>
      </c>
      <c r="F20" s="75">
        <v>0</v>
      </c>
      <c r="G20" s="76">
        <v>2</v>
      </c>
    </row>
    <row r="21" spans="1:7" ht="17.399999999999999">
      <c r="A21" s="150">
        <v>14</v>
      </c>
      <c r="B21" s="209"/>
      <c r="C21" s="74">
        <v>0.70833333333333304</v>
      </c>
      <c r="D21" s="75" t="s">
        <v>57</v>
      </c>
      <c r="E21" s="72" t="s">
        <v>12</v>
      </c>
      <c r="F21" s="75">
        <v>0</v>
      </c>
      <c r="G21" s="76">
        <v>2</v>
      </c>
    </row>
    <row r="22" spans="1:7" ht="17.399999999999999">
      <c r="A22" s="150">
        <v>15</v>
      </c>
      <c r="B22" s="209"/>
      <c r="C22" s="74">
        <v>0.72916666666666696</v>
      </c>
      <c r="D22" s="75" t="s">
        <v>56</v>
      </c>
      <c r="E22" s="72" t="s">
        <v>4</v>
      </c>
      <c r="F22" s="75">
        <v>0</v>
      </c>
      <c r="G22" s="76">
        <v>2</v>
      </c>
    </row>
    <row r="23" spans="1:7" ht="18" thickBot="1">
      <c r="A23" s="151">
        <v>16</v>
      </c>
      <c r="B23" s="210"/>
      <c r="C23" s="77">
        <v>0.75</v>
      </c>
      <c r="D23" s="78" t="s">
        <v>58</v>
      </c>
      <c r="E23" s="78" t="s">
        <v>8</v>
      </c>
      <c r="F23" s="78">
        <v>1</v>
      </c>
      <c r="G23" s="79">
        <v>2</v>
      </c>
    </row>
    <row r="24" spans="1:7" ht="17.399999999999999">
      <c r="A24" s="149">
        <v>17</v>
      </c>
      <c r="B24" s="208">
        <v>42318</v>
      </c>
      <c r="C24" s="71">
        <v>0.64583333333333337</v>
      </c>
      <c r="D24" s="72" t="s">
        <v>12</v>
      </c>
      <c r="E24" s="72" t="s">
        <v>15</v>
      </c>
      <c r="F24" s="72">
        <v>1</v>
      </c>
      <c r="G24" s="73">
        <v>2</v>
      </c>
    </row>
    <row r="25" spans="1:7" ht="17.399999999999999">
      <c r="A25" s="150">
        <v>18</v>
      </c>
      <c r="B25" s="209"/>
      <c r="C25" s="74">
        <v>0.66666666666666663</v>
      </c>
      <c r="D25" s="75" t="s">
        <v>5</v>
      </c>
      <c r="E25" s="72" t="s">
        <v>3</v>
      </c>
      <c r="F25" s="75">
        <v>2</v>
      </c>
      <c r="G25" s="76">
        <v>0</v>
      </c>
    </row>
    <row r="26" spans="1:7" ht="17.399999999999999">
      <c r="A26" s="150">
        <v>19</v>
      </c>
      <c r="B26" s="209"/>
      <c r="C26" s="74">
        <v>0.6875</v>
      </c>
      <c r="D26" s="72" t="s">
        <v>15</v>
      </c>
      <c r="E26" s="75" t="s">
        <v>56</v>
      </c>
      <c r="F26" s="75">
        <v>2</v>
      </c>
      <c r="G26" s="76">
        <v>1</v>
      </c>
    </row>
    <row r="27" spans="1:7" ht="18" thickBot="1">
      <c r="A27" s="152">
        <v>20</v>
      </c>
      <c r="B27" s="210"/>
      <c r="C27" s="140">
        <v>0.70833333333333304</v>
      </c>
      <c r="D27" s="78" t="s">
        <v>5</v>
      </c>
      <c r="E27" s="78" t="s">
        <v>58</v>
      </c>
      <c r="F27" s="80">
        <v>2</v>
      </c>
      <c r="G27" s="79">
        <v>0</v>
      </c>
    </row>
    <row r="28" spans="1:7" ht="17.399999999999999">
      <c r="A28" s="153">
        <v>21</v>
      </c>
      <c r="B28" s="208">
        <v>42320</v>
      </c>
      <c r="C28" s="141">
        <v>0.66666666666666663</v>
      </c>
      <c r="D28" s="142" t="s">
        <v>15</v>
      </c>
      <c r="E28" s="142" t="s">
        <v>5</v>
      </c>
      <c r="F28" s="142">
        <v>2</v>
      </c>
      <c r="G28" s="165">
        <v>1</v>
      </c>
    </row>
    <row r="29" spans="1:7" ht="17.399999999999999">
      <c r="A29" s="149">
        <v>22</v>
      </c>
      <c r="B29" s="209"/>
      <c r="C29" s="74">
        <v>0.6875</v>
      </c>
      <c r="D29" s="72" t="s">
        <v>4</v>
      </c>
      <c r="E29" s="80" t="s">
        <v>8</v>
      </c>
      <c r="F29" s="75">
        <v>2</v>
      </c>
      <c r="G29" s="76">
        <v>0</v>
      </c>
    </row>
    <row r="30" spans="1:7" ht="17.399999999999999">
      <c r="A30" s="152">
        <v>23</v>
      </c>
      <c r="B30" s="209"/>
      <c r="C30" s="74">
        <v>0.70833333333333304</v>
      </c>
      <c r="D30" s="72" t="s">
        <v>8</v>
      </c>
      <c r="E30" s="75" t="s">
        <v>15</v>
      </c>
      <c r="F30" s="75">
        <v>0</v>
      </c>
      <c r="G30" s="76">
        <v>2</v>
      </c>
    </row>
    <row r="31" spans="1:7" ht="18" thickBot="1">
      <c r="A31" s="151">
        <v>24</v>
      </c>
      <c r="B31" s="210"/>
      <c r="C31" s="143">
        <v>0.72916666666666696</v>
      </c>
      <c r="D31" s="166" t="s">
        <v>4</v>
      </c>
      <c r="E31" s="78" t="s">
        <v>15</v>
      </c>
      <c r="F31" s="78">
        <v>2</v>
      </c>
      <c r="G31" s="79">
        <v>0</v>
      </c>
    </row>
    <row r="32" spans="1:7" ht="17.25" customHeight="1">
      <c r="A32" s="116"/>
      <c r="B32" s="62"/>
      <c r="C32" s="81"/>
      <c r="D32" s="63"/>
      <c r="E32" s="63"/>
      <c r="F32" s="82"/>
      <c r="G32" s="83"/>
    </row>
    <row r="33" spans="1:8" s="84" customFormat="1" ht="17.399999999999999">
      <c r="A33" s="63"/>
      <c r="B33" s="64" t="s">
        <v>152</v>
      </c>
      <c r="C33" s="81"/>
      <c r="D33" s="63"/>
      <c r="E33" s="64" t="s">
        <v>153</v>
      </c>
      <c r="F33" s="82"/>
      <c r="G33" s="83"/>
      <c r="H33" s="31"/>
    </row>
    <row r="34" spans="1:8" ht="38.25" customHeight="1">
      <c r="A34" s="85"/>
      <c r="B34" s="85"/>
      <c r="C34" s="86"/>
      <c r="D34" s="85"/>
      <c r="E34" s="85"/>
      <c r="F34" s="85"/>
      <c r="G34" s="85"/>
    </row>
    <row r="35" spans="1:8" s="32" customFormat="1" ht="17.399999999999999">
      <c r="B35" s="65" t="s">
        <v>60</v>
      </c>
      <c r="C35" s="67"/>
      <c r="E35" s="68" t="s">
        <v>151</v>
      </c>
    </row>
    <row r="36" spans="1:8" s="32" customFormat="1" ht="17.399999999999999">
      <c r="B36" s="31"/>
      <c r="C36" s="67"/>
      <c r="E36" s="68"/>
    </row>
    <row r="37" spans="1:8" s="32" customFormat="1" ht="17.399999999999999">
      <c r="B37" s="65" t="s">
        <v>61</v>
      </c>
      <c r="C37" s="67"/>
      <c r="E37" s="68" t="s">
        <v>11</v>
      </c>
    </row>
  </sheetData>
  <mergeCells count="9">
    <mergeCell ref="B28:B31"/>
    <mergeCell ref="F7:G7"/>
    <mergeCell ref="B8:B16"/>
    <mergeCell ref="B17:B23"/>
    <mergeCell ref="B24:B27"/>
    <mergeCell ref="A1:G1"/>
    <mergeCell ref="A2:G2"/>
    <mergeCell ref="A3:G3"/>
    <mergeCell ref="A5:G5"/>
  </mergeCells>
  <phoneticPr fontId="2" type="noConversion"/>
  <printOptions horizontalCentered="1"/>
  <pageMargins left="0.59055118110236227" right="0.39370078740157483" top="0.62" bottom="0.78740157480314965" header="0.39370078740157483"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O71"/>
  <sheetViews>
    <sheetView showWhiteSpace="0" view="pageLayout" zoomScale="40" zoomScaleNormal="55" zoomScalePageLayoutView="40" workbookViewId="0">
      <selection activeCell="R9" sqref="R9"/>
    </sheetView>
  </sheetViews>
  <sheetFormatPr defaultColWidth="9.109375" defaultRowHeight="21"/>
  <cols>
    <col min="1" max="1" width="5.44140625" style="31" customWidth="1"/>
    <col min="2" max="2" width="16.33203125" style="52" customWidth="1"/>
    <col min="3" max="3" width="6.88671875" style="36" customWidth="1"/>
    <col min="4" max="4" width="17.33203125" style="52" customWidth="1"/>
    <col min="5" max="5" width="6.88671875" style="37" customWidth="1"/>
    <col min="6" max="6" width="15.5546875" style="52" customWidth="1"/>
    <col min="7" max="7" width="6.88671875" style="31" customWidth="1"/>
    <col min="8" max="8" width="16.44140625" style="30" customWidth="1"/>
    <col min="9" max="9" width="6.88671875" style="31" customWidth="1"/>
    <col min="10" max="10" width="14.88671875" style="30" customWidth="1"/>
    <col min="11" max="11" width="6.88671875" style="31" customWidth="1"/>
    <col min="12" max="12" width="16" style="30" customWidth="1"/>
    <col min="13" max="13" width="6.33203125" style="31" customWidth="1"/>
    <col min="14" max="14" width="15.88671875" style="31" customWidth="1"/>
    <col min="15" max="18" width="9.109375" style="31" customWidth="1"/>
    <col min="19" max="16384" width="9.109375" style="31"/>
  </cols>
  <sheetData>
    <row r="1" spans="1:14" ht="22.8">
      <c r="A1" s="219" t="s">
        <v>157</v>
      </c>
      <c r="B1" s="219"/>
      <c r="C1" s="219"/>
      <c r="D1" s="219"/>
      <c r="E1" s="219"/>
      <c r="F1" s="219"/>
      <c r="G1" s="219"/>
      <c r="H1" s="219"/>
      <c r="I1" s="219"/>
      <c r="J1" s="219"/>
      <c r="K1" s="219"/>
      <c r="L1" s="219"/>
      <c r="M1" s="219"/>
      <c r="N1" s="219"/>
    </row>
    <row r="2" spans="1:14" ht="45.6" customHeight="1">
      <c r="A2" s="218" t="s">
        <v>2</v>
      </c>
      <c r="B2" s="218"/>
      <c r="C2" s="218"/>
      <c r="D2" s="218"/>
      <c r="E2" s="218"/>
      <c r="F2" s="218"/>
      <c r="G2" s="218"/>
      <c r="H2" s="218"/>
      <c r="I2" s="218"/>
      <c r="J2" s="218"/>
      <c r="K2" s="218"/>
      <c r="L2" s="218"/>
      <c r="M2" s="218"/>
      <c r="N2" s="218"/>
    </row>
    <row r="3" spans="1:14" s="55" customFormat="1">
      <c r="B3" s="179" t="s">
        <v>253</v>
      </c>
      <c r="C3" s="127"/>
      <c r="E3" s="128"/>
      <c r="F3" s="129"/>
      <c r="G3" s="129"/>
      <c r="H3" s="129"/>
      <c r="I3" s="129"/>
      <c r="J3" s="129"/>
      <c r="L3" s="130" t="s">
        <v>156</v>
      </c>
    </row>
    <row r="4" spans="1:14" ht="30.9" customHeight="1">
      <c r="A4" s="220" t="s">
        <v>53</v>
      </c>
      <c r="B4" s="220"/>
      <c r="C4" s="220"/>
      <c r="D4" s="220"/>
      <c r="E4" s="220"/>
      <c r="F4" s="220"/>
      <c r="G4" s="220"/>
      <c r="H4" s="220"/>
      <c r="I4" s="220"/>
      <c r="J4" s="220"/>
      <c r="K4" s="220"/>
      <c r="L4" s="220"/>
      <c r="M4" s="220"/>
      <c r="N4" s="220"/>
    </row>
    <row r="5" spans="1:14" ht="30">
      <c r="A5" s="221" t="s">
        <v>18</v>
      </c>
      <c r="B5" s="221"/>
      <c r="C5" s="221"/>
      <c r="D5" s="221"/>
      <c r="E5" s="221"/>
      <c r="F5" s="221"/>
      <c r="G5" s="221"/>
      <c r="H5" s="221"/>
      <c r="I5" s="221"/>
      <c r="J5" s="221"/>
      <c r="K5" s="221"/>
      <c r="L5" s="221"/>
      <c r="M5" s="221"/>
      <c r="N5" s="221"/>
    </row>
    <row r="6" spans="1:14" ht="20.100000000000001" customHeight="1">
      <c r="J6" s="29"/>
    </row>
    <row r="7" spans="1:14" ht="20.100000000000001" customHeight="1" thickBot="1">
      <c r="C7" s="38">
        <f>IF($O$71=TRUE,1,"")</f>
        <v>1</v>
      </c>
      <c r="D7" s="172" t="s">
        <v>54</v>
      </c>
      <c r="E7" s="39">
        <f ca="1">Розклад!F13</f>
        <v>0</v>
      </c>
      <c r="F7" s="170"/>
      <c r="G7" s="91"/>
      <c r="H7" s="29"/>
      <c r="I7" s="92"/>
      <c r="J7" s="29"/>
      <c r="K7" s="91"/>
      <c r="L7" s="29"/>
      <c r="M7" s="92"/>
      <c r="N7" s="92"/>
    </row>
    <row r="8" spans="1:14" ht="20.100000000000001" customHeight="1" thickBot="1">
      <c r="A8" s="111"/>
      <c r="B8" s="54"/>
      <c r="C8" s="93"/>
      <c r="E8" s="41"/>
      <c r="F8" s="172" t="str">
        <f ca="1">Розклад!D22</f>
        <v>ІТ</v>
      </c>
      <c r="G8" s="94">
        <f ca="1">Розклад!F22</f>
        <v>0</v>
      </c>
      <c r="H8" s="34"/>
      <c r="I8" s="92"/>
      <c r="J8" s="29"/>
      <c r="K8" s="91"/>
      <c r="L8" s="29"/>
      <c r="M8" s="92"/>
      <c r="N8" s="92"/>
    </row>
    <row r="9" spans="1:14" ht="20.100000000000001" customHeight="1">
      <c r="A9" s="111"/>
      <c r="B9" s="54"/>
      <c r="C9" s="93"/>
      <c r="D9" s="168">
        <f>IF($O$70=TRUE,$B$30+1,"")</f>
        <v>6</v>
      </c>
      <c r="E9" s="95"/>
      <c r="F9" s="167"/>
      <c r="G9" s="96"/>
      <c r="H9" s="29"/>
      <c r="I9" s="92"/>
      <c r="J9" s="29"/>
      <c r="K9" s="97"/>
      <c r="L9" s="29"/>
      <c r="M9" s="92"/>
      <c r="N9" s="92"/>
    </row>
    <row r="10" spans="1:14" ht="20.100000000000001" customHeight="1" thickBot="1">
      <c r="A10" s="111">
        <f>IF($O$71=TRUE,8,"")</f>
        <v>8</v>
      </c>
      <c r="B10" s="172" t="str">
        <f ca="1">Розклад!D8</f>
        <v>КД</v>
      </c>
      <c r="C10" s="98">
        <f ca="1">Розклад!F8</f>
        <v>0</v>
      </c>
      <c r="D10" s="170"/>
      <c r="E10" s="95"/>
      <c r="F10" s="167"/>
      <c r="G10" s="96"/>
      <c r="H10" s="29"/>
      <c r="I10" s="92"/>
      <c r="J10" s="29"/>
      <c r="K10" s="97"/>
      <c r="L10" s="29"/>
      <c r="M10" s="92"/>
      <c r="N10" s="92"/>
    </row>
    <row r="11" spans="1:14" ht="20.100000000000001" customHeight="1" thickBot="1">
      <c r="B11" s="168">
        <f ca="1">IF($O$70=TRUE,B7+1,"")</f>
        <v>1</v>
      </c>
      <c r="C11" s="99"/>
      <c r="D11" s="184" t="str">
        <f ca="1">Розклад!E13</f>
        <v>ІТ</v>
      </c>
      <c r="E11" s="42">
        <f ca="1">Розклад!G13</f>
        <v>2</v>
      </c>
      <c r="F11" s="54"/>
      <c r="G11" s="100"/>
      <c r="H11" s="167"/>
      <c r="I11" s="92"/>
      <c r="J11" s="29"/>
      <c r="K11" s="97"/>
      <c r="L11" s="29"/>
      <c r="M11" s="92"/>
      <c r="N11" s="92"/>
    </row>
    <row r="12" spans="1:14" ht="20.100000000000001" customHeight="1" thickBot="1">
      <c r="A12" s="111">
        <f>IF($O$71=TRUE,9,"")</f>
        <v>9</v>
      </c>
      <c r="B12" s="169" t="str">
        <f ca="1">Розклад!E8</f>
        <v>ІТ</v>
      </c>
      <c r="C12" s="101">
        <f ca="1">Розклад!G8</f>
        <v>2</v>
      </c>
      <c r="D12" s="173"/>
      <c r="E12" s="102"/>
      <c r="G12" s="100"/>
      <c r="H12" s="167"/>
      <c r="L12" s="29"/>
      <c r="M12" s="103" t="s">
        <v>25</v>
      </c>
      <c r="N12" s="92"/>
    </row>
    <row r="13" spans="1:14" ht="20.100000000000001" customHeight="1" thickBot="1">
      <c r="A13" s="111"/>
      <c r="B13" s="170"/>
      <c r="C13" s="93"/>
      <c r="D13" s="170"/>
      <c r="E13" s="104"/>
      <c r="F13" s="168">
        <f ca="1">IF($O$70=TRUE,D40+1,"")</f>
        <v>15</v>
      </c>
      <c r="G13" s="100"/>
      <c r="H13" s="169" t="str">
        <f ca="1">Розклад!D29</f>
        <v>АМ</v>
      </c>
      <c r="I13" s="94">
        <f ca="1">Розклад!F28</f>
        <v>2</v>
      </c>
      <c r="L13" s="29"/>
      <c r="M13" s="92"/>
      <c r="N13" s="92"/>
    </row>
    <row r="14" spans="1:14" ht="20.100000000000001" customHeight="1" thickBot="1">
      <c r="A14" s="111">
        <f>IF($O$71=TRUE,5,"")</f>
        <v>5</v>
      </c>
      <c r="B14" s="172" t="str">
        <f ca="1">Розклад!D9</f>
        <v>ЗВ</v>
      </c>
      <c r="C14" s="98">
        <f ca="1">Розклад!F9</f>
        <v>0</v>
      </c>
      <c r="D14" s="170"/>
      <c r="E14" s="104"/>
      <c r="G14" s="100"/>
      <c r="H14" s="167"/>
      <c r="I14" s="56"/>
      <c r="L14" s="29"/>
      <c r="M14" s="92"/>
      <c r="N14" s="92"/>
    </row>
    <row r="15" spans="1:14" ht="20.100000000000001" customHeight="1" thickBot="1">
      <c r="B15" s="168">
        <f ca="1">IF($O$70=TRUE,B11+1,"")</f>
        <v>2</v>
      </c>
      <c r="C15" s="99"/>
      <c r="D15" s="172" t="str">
        <f ca="1">Розклад!E14</f>
        <v>Агро.</v>
      </c>
      <c r="E15" s="144">
        <f ca="1">Розклад!G14</f>
        <v>0</v>
      </c>
      <c r="G15" s="43"/>
      <c r="H15" s="52"/>
      <c r="I15" s="43"/>
      <c r="J15" s="34"/>
      <c r="L15" s="29"/>
      <c r="M15" s="92"/>
      <c r="N15" s="92"/>
    </row>
    <row r="16" spans="1:14" ht="20.100000000000001" customHeight="1" thickBot="1">
      <c r="A16" s="111">
        <f>IF($O$71=TRUE,12,"")</f>
        <v>12</v>
      </c>
      <c r="B16" s="169" t="str">
        <f ca="1">Розклад!E9</f>
        <v>Агро.</v>
      </c>
      <c r="C16" s="101">
        <f ca="1">Розклад!G9</f>
        <v>2</v>
      </c>
      <c r="D16" s="170"/>
      <c r="E16" s="106"/>
      <c r="F16" s="167"/>
      <c r="G16" s="100"/>
      <c r="H16" s="167"/>
      <c r="I16" s="100"/>
      <c r="J16" s="29"/>
      <c r="L16" s="29"/>
      <c r="M16" s="92"/>
      <c r="N16" s="92"/>
    </row>
    <row r="17" spans="1:14" ht="20.100000000000001" customHeight="1" thickBot="1">
      <c r="A17" s="111"/>
      <c r="B17" s="54"/>
      <c r="C17" s="93"/>
      <c r="D17" s="168">
        <f ca="1">IF($O$70=TRUE,D9+1,"")</f>
        <v>7</v>
      </c>
      <c r="E17" s="41"/>
      <c r="F17" s="169" t="str">
        <f ca="1">Розклад!E22</f>
        <v>АМ</v>
      </c>
      <c r="G17" s="107">
        <f ca="1">Розклад!G22</f>
        <v>2</v>
      </c>
      <c r="H17" s="167"/>
      <c r="I17" s="100"/>
      <c r="J17" s="29"/>
      <c r="L17" s="29"/>
      <c r="M17" s="92"/>
      <c r="N17" s="92"/>
    </row>
    <row r="18" spans="1:14" ht="20.100000000000001" customHeight="1" thickBot="1">
      <c r="A18" s="111">
        <f>IF($O$71=TRUE,4,"")</f>
        <v>4</v>
      </c>
      <c r="B18" s="172" t="str">
        <f ca="1">Розклад!D10</f>
        <v>Екон.</v>
      </c>
      <c r="C18" s="98">
        <f ca="1">Розклад!F10</f>
        <v>1</v>
      </c>
      <c r="D18" s="170"/>
      <c r="E18" s="95"/>
      <c r="F18" s="167"/>
      <c r="G18" s="91"/>
      <c r="H18" s="167"/>
      <c r="I18" s="100"/>
      <c r="M18" s="92"/>
      <c r="N18" s="92"/>
    </row>
    <row r="19" spans="1:14" ht="20.100000000000001" customHeight="1" thickBot="1">
      <c r="B19" s="168">
        <f ca="1">IF($O$70=TRUE,B15+1,"")</f>
        <v>3</v>
      </c>
      <c r="C19" s="99"/>
      <c r="D19" s="169" t="str">
        <f ca="1">Розклад!D14</f>
        <v>АМ</v>
      </c>
      <c r="E19" s="108">
        <f ca="1">Розклад!F14</f>
        <v>2</v>
      </c>
      <c r="F19" s="167"/>
      <c r="G19" s="91"/>
      <c r="H19" s="52"/>
      <c r="I19" s="100"/>
      <c r="J19" s="29"/>
      <c r="L19" s="29"/>
      <c r="M19" s="92"/>
      <c r="N19" s="92"/>
    </row>
    <row r="20" spans="1:14" ht="20.100000000000001" customHeight="1" thickBot="1">
      <c r="A20" s="111">
        <f>IF($O$71=TRUE,13,"")</f>
        <v>13</v>
      </c>
      <c r="B20" s="169" t="str">
        <f ca="1">Розклад!E10</f>
        <v>АМ</v>
      </c>
      <c r="C20" s="101">
        <f ca="1">Розклад!G10</f>
        <v>2</v>
      </c>
      <c r="D20" s="173"/>
      <c r="E20" s="102"/>
      <c r="F20" s="170"/>
      <c r="G20" s="91"/>
      <c r="H20" s="52"/>
      <c r="I20" s="100"/>
      <c r="J20" s="29"/>
      <c r="M20" s="92"/>
      <c r="N20" s="92"/>
    </row>
    <row r="21" spans="1:14" ht="20.100000000000001" customHeight="1" thickBot="1">
      <c r="A21" s="111"/>
      <c r="B21" s="170"/>
      <c r="C21" s="93"/>
      <c r="D21" s="170"/>
      <c r="E21" s="104"/>
      <c r="F21" s="170"/>
      <c r="G21" s="91"/>
      <c r="H21" s="168">
        <v>22</v>
      </c>
      <c r="I21" s="100"/>
      <c r="J21" s="169" t="str">
        <f ca="1">Розклад!D31</f>
        <v>АМ</v>
      </c>
      <c r="K21" s="94">
        <f ca="1">Розклад!F31</f>
        <v>2</v>
      </c>
      <c r="L21" s="34"/>
      <c r="M21" s="92"/>
      <c r="N21" s="92"/>
    </row>
    <row r="22" spans="1:14" ht="20.100000000000001" customHeight="1" thickBot="1">
      <c r="B22" s="171"/>
      <c r="C22" s="44">
        <f ca="1">IF($O$71=TRUE,3,"")</f>
        <v>3</v>
      </c>
      <c r="D22" s="172" t="str">
        <f ca="1">Розклад!$D$16</f>
        <v>ТВБ</v>
      </c>
      <c r="E22" s="105">
        <f ca="1">Розклад!F16</f>
        <v>1</v>
      </c>
      <c r="F22" s="170"/>
      <c r="G22" s="91"/>
      <c r="H22" s="52"/>
      <c r="I22" s="109"/>
      <c r="J22" s="167"/>
      <c r="K22" s="100"/>
      <c r="L22" s="29"/>
      <c r="M22" s="92"/>
    </row>
    <row r="23" spans="1:14" ht="20.100000000000001" customHeight="1" thickBot="1">
      <c r="A23" s="111"/>
      <c r="B23" s="54"/>
      <c r="C23" s="93"/>
      <c r="D23" s="126"/>
      <c r="F23" s="181" t="str">
        <f ca="1">Розклад!D23</f>
        <v>ЗРБЄ</v>
      </c>
      <c r="G23" s="94">
        <f ca="1">Розклад!F23</f>
        <v>1</v>
      </c>
      <c r="H23" s="174"/>
      <c r="I23" s="109"/>
      <c r="J23" s="52"/>
      <c r="K23" s="100"/>
      <c r="M23" s="111"/>
    </row>
    <row r="24" spans="1:14" ht="20.100000000000001" customHeight="1">
      <c r="A24" s="111"/>
      <c r="B24" s="54"/>
      <c r="C24" s="93"/>
      <c r="D24" s="168">
        <f ca="1">IF($O$70=TRUE,D32+1,"")</f>
        <v>9</v>
      </c>
      <c r="E24" s="95"/>
      <c r="F24" s="167"/>
      <c r="G24" s="112"/>
      <c r="H24" s="54"/>
      <c r="I24" s="109"/>
      <c r="J24" s="168">
        <f ca="1">IF($O$70=TRUE,L47+1,"")</f>
        <v>24</v>
      </c>
      <c r="K24" s="100"/>
      <c r="M24" s="111"/>
    </row>
    <row r="25" spans="1:14" ht="20.100000000000001" customHeight="1" thickBot="1">
      <c r="A25" s="111">
        <f>IF($O$71=TRUE,6,"")</f>
        <v>6</v>
      </c>
      <c r="B25" s="172" t="str">
        <f ca="1">Розклад!D11</f>
        <v>Вет.</v>
      </c>
      <c r="C25" s="98">
        <f ca="1">Розклад!F11</f>
        <v>1</v>
      </c>
      <c r="D25" s="170"/>
      <c r="E25" s="95"/>
      <c r="F25" s="167"/>
      <c r="G25" s="96"/>
      <c r="H25" s="54"/>
      <c r="I25" s="109"/>
      <c r="J25" s="170"/>
      <c r="K25" s="100"/>
      <c r="L25" s="169" t="s">
        <v>4</v>
      </c>
      <c r="M25" s="111"/>
    </row>
    <row r="26" spans="1:14" ht="20.100000000000001" customHeight="1" thickBot="1">
      <c r="B26" s="168">
        <f ca="1">IF($O$70=TRUE,B19+1,"")</f>
        <v>4</v>
      </c>
      <c r="C26" s="99"/>
      <c r="D26" s="169" t="str">
        <f ca="1">Розклад!$E$16</f>
        <v>ЗРБЄ</v>
      </c>
      <c r="E26" s="108">
        <f ca="1">Розклад!G16</f>
        <v>2</v>
      </c>
      <c r="G26" s="43"/>
      <c r="H26" s="52"/>
      <c r="I26" s="57"/>
      <c r="J26" s="52"/>
      <c r="K26" s="96"/>
      <c r="L26" s="167"/>
      <c r="M26" s="113"/>
      <c r="N26" s="92"/>
    </row>
    <row r="27" spans="1:14" ht="20.100000000000001" customHeight="1" thickBot="1">
      <c r="A27" s="111">
        <f>IF($O$71=TRUE,11,"")</f>
        <v>11</v>
      </c>
      <c r="B27" s="169" t="str">
        <f ca="1">Розклад!E11</f>
        <v>ЗРБЄ</v>
      </c>
      <c r="C27" s="101">
        <f ca="1">Розклад!G11</f>
        <v>2</v>
      </c>
      <c r="D27" s="173"/>
      <c r="E27" s="102"/>
      <c r="F27" s="170"/>
      <c r="G27" s="43"/>
      <c r="H27" s="172" t="str">
        <f ca="1">Розклад!E29</f>
        <v>ЛСПГ</v>
      </c>
      <c r="I27" s="107">
        <f ca="1">Розклад!G28</f>
        <v>1</v>
      </c>
      <c r="J27" s="52"/>
      <c r="K27" s="96"/>
      <c r="L27" s="167"/>
      <c r="M27" s="114"/>
      <c r="N27" s="115"/>
    </row>
    <row r="28" spans="1:14" ht="20.100000000000001" customHeight="1">
      <c r="A28" s="111"/>
      <c r="B28" s="54"/>
      <c r="C28" s="93"/>
      <c r="D28" s="170"/>
      <c r="E28" s="104"/>
      <c r="F28" s="168">
        <f ca="1">IF($O$70=TRUE,F13+1,"")</f>
        <v>16</v>
      </c>
      <c r="G28" s="100"/>
      <c r="H28" s="54"/>
      <c r="J28" s="52"/>
      <c r="K28" s="100"/>
      <c r="L28" s="167"/>
      <c r="M28" s="115"/>
      <c r="N28" s="113"/>
    </row>
    <row r="29" spans="1:14" ht="20.100000000000001" customHeight="1" thickBot="1">
      <c r="A29" s="111">
        <f>IF($O$71=TRUE,7,"")</f>
        <v>7</v>
      </c>
      <c r="B29" s="172" t="str">
        <f ca="1">Розклад!D12</f>
        <v>Юрид.</v>
      </c>
      <c r="C29" s="98">
        <f ca="1">Розклад!F12</f>
        <v>0</v>
      </c>
      <c r="D29" s="170"/>
      <c r="E29" s="104"/>
      <c r="F29" s="170"/>
      <c r="G29" s="100"/>
      <c r="H29" s="54"/>
      <c r="I29" s="111"/>
      <c r="J29" s="52"/>
      <c r="K29" s="100"/>
      <c r="L29" s="167"/>
      <c r="M29" s="113"/>
      <c r="N29" s="113"/>
    </row>
    <row r="30" spans="1:14" ht="20.100000000000001" customHeight="1" thickBot="1">
      <c r="B30" s="168">
        <f ca="1">IF($O$70=TRUE,B26+1,"")</f>
        <v>5</v>
      </c>
      <c r="C30" s="99"/>
      <c r="D30" s="172" t="str">
        <f ca="1">Розклад!$D$15</f>
        <v>ХТтаУЯ</v>
      </c>
      <c r="E30" s="105">
        <f ca="1">Розклад!F15</f>
        <v>0</v>
      </c>
      <c r="F30" s="167"/>
      <c r="G30" s="100"/>
      <c r="H30" s="54"/>
      <c r="I30" s="45" t="s">
        <v>26</v>
      </c>
      <c r="J30" s="172" t="str">
        <f ca="1">Розклад!E31</f>
        <v>ТВБ</v>
      </c>
      <c r="K30" s="107">
        <f ca="1">Розклад!G31</f>
        <v>0</v>
      </c>
      <c r="L30" s="170"/>
      <c r="M30" s="113"/>
      <c r="N30" s="113"/>
    </row>
    <row r="31" spans="1:14" ht="20.100000000000001" customHeight="1" thickBot="1">
      <c r="A31" s="111">
        <f>IF($O$71=TRUE,10,"")</f>
        <v>10</v>
      </c>
      <c r="B31" s="169" t="str">
        <f ca="1">Розклад!E12</f>
        <v>ХТтаУЯ</v>
      </c>
      <c r="C31" s="101">
        <f ca="1">Розклад!G13</f>
        <v>2</v>
      </c>
      <c r="D31" s="170"/>
      <c r="E31" s="95"/>
      <c r="F31" s="167"/>
      <c r="G31" s="100"/>
      <c r="H31" s="54"/>
      <c r="I31" s="111"/>
      <c r="J31" s="52"/>
      <c r="L31" s="52"/>
      <c r="M31" s="113"/>
      <c r="N31" s="113"/>
    </row>
    <row r="32" spans="1:14" ht="20.100000000000001" customHeight="1" thickBot="1">
      <c r="A32" s="111"/>
      <c r="B32" s="54"/>
      <c r="C32" s="93"/>
      <c r="D32" s="168">
        <f ca="1">IF($O$70=TRUE,D17+1,"")</f>
        <v>8</v>
      </c>
      <c r="F32" s="183" t="str">
        <f ca="1">Розклад!E23</f>
        <v>ЛСПГ</v>
      </c>
      <c r="G32" s="107">
        <f ca="1">Розклад!G23</f>
        <v>2</v>
      </c>
      <c r="H32" s="54"/>
      <c r="J32" s="52"/>
      <c r="L32" s="52"/>
      <c r="M32" s="113"/>
      <c r="N32" s="113"/>
    </row>
    <row r="33" spans="1:14" ht="20.100000000000001" customHeight="1">
      <c r="A33" s="111"/>
      <c r="B33" s="54"/>
      <c r="C33" s="93"/>
      <c r="D33" s="170"/>
      <c r="E33" s="95"/>
      <c r="F33" s="167"/>
      <c r="G33" s="91"/>
      <c r="H33" s="54"/>
      <c r="J33" s="52"/>
      <c r="L33" s="52"/>
      <c r="M33" s="113"/>
      <c r="N33" s="116"/>
    </row>
    <row r="34" spans="1:14" ht="20.100000000000001" customHeight="1" thickBot="1">
      <c r="A34" s="111"/>
      <c r="B34" s="54"/>
      <c r="C34" s="40">
        <v>2</v>
      </c>
      <c r="D34" s="169" t="str">
        <f ca="1">Розклад!E15</f>
        <v>ЛСПГ</v>
      </c>
      <c r="E34" s="108">
        <f ca="1">Розклад!G15</f>
        <v>2</v>
      </c>
      <c r="F34" s="167"/>
      <c r="G34" s="91"/>
      <c r="H34" s="52"/>
      <c r="J34" s="52"/>
      <c r="L34" s="52"/>
      <c r="M34" s="35"/>
      <c r="N34" s="113"/>
    </row>
    <row r="35" spans="1:14" ht="20.100000000000001" customHeight="1">
      <c r="A35" s="111"/>
      <c r="B35" s="54"/>
      <c r="C35" s="93"/>
      <c r="D35" s="174"/>
      <c r="E35" s="117"/>
      <c r="F35" s="54"/>
      <c r="G35" s="97"/>
      <c r="H35" s="33"/>
      <c r="J35" s="52"/>
      <c r="L35" s="174"/>
      <c r="M35" s="35"/>
      <c r="N35" s="35"/>
    </row>
    <row r="36" spans="1:14" ht="30.75" customHeight="1">
      <c r="C36" s="90"/>
      <c r="D36" s="54"/>
      <c r="G36" s="118" t="s">
        <v>25</v>
      </c>
      <c r="H36" s="51" t="s">
        <v>27</v>
      </c>
      <c r="J36" s="52"/>
      <c r="L36" s="52"/>
      <c r="M36" s="111"/>
      <c r="N36" s="111"/>
    </row>
    <row r="37" spans="1:14" ht="20.100000000000001" customHeight="1">
      <c r="J37" s="52"/>
      <c r="L37" s="52"/>
      <c r="M37" s="111"/>
      <c r="N37" s="111"/>
    </row>
    <row r="38" spans="1:14" ht="20.100000000000001" customHeight="1" thickBot="1">
      <c r="C38" s="38" t="s">
        <v>28</v>
      </c>
      <c r="D38" s="172" t="str">
        <f ca="1">Розклад!D21</f>
        <v>ХТтаУЯ</v>
      </c>
      <c r="E38" s="105">
        <f ca="1">Розклад!F21</f>
        <v>0</v>
      </c>
      <c r="F38" s="178"/>
      <c r="J38" s="52"/>
      <c r="L38" s="52"/>
      <c r="M38" s="111"/>
      <c r="N38" s="111"/>
    </row>
    <row r="39" spans="1:14" ht="20.100000000000001" customHeight="1">
      <c r="A39" s="111"/>
      <c r="C39" s="46"/>
      <c r="D39" s="175"/>
      <c r="E39" s="47"/>
      <c r="J39" s="52"/>
      <c r="L39" s="174"/>
      <c r="M39" s="111"/>
      <c r="N39" s="111"/>
    </row>
    <row r="40" spans="1:14" ht="20.100000000000001" customHeight="1" thickBot="1">
      <c r="D40" s="176">
        <f ca="1">IF($O$70=TRUE,D60+1,"")</f>
        <v>14</v>
      </c>
      <c r="E40" s="119"/>
      <c r="F40" s="172" t="str">
        <f ca="1">Розклад!D24</f>
        <v>Вет.</v>
      </c>
      <c r="G40" s="94">
        <f ca="1">Розклад!F24</f>
        <v>1</v>
      </c>
      <c r="H40" s="110"/>
      <c r="I40" s="111"/>
      <c r="J40" s="54"/>
      <c r="K40" s="48" t="s">
        <v>29</v>
      </c>
      <c r="L40" s="172" t="str">
        <f ca="1">Розклад!D30</f>
        <v>ЛСПГ</v>
      </c>
      <c r="M40" s="94">
        <f ca="1">Розклад!F30</f>
        <v>0</v>
      </c>
      <c r="N40" s="113"/>
    </row>
    <row r="41" spans="1:14" ht="20.100000000000001" customHeight="1" thickBot="1">
      <c r="A41" s="182" t="s">
        <v>30</v>
      </c>
      <c r="B41" s="172" t="str">
        <f ca="1">Розклад!D17</f>
        <v>Юрид.</v>
      </c>
      <c r="C41" s="98">
        <f ca="1">Розклад!F17</f>
        <v>0</v>
      </c>
      <c r="E41" s="41"/>
      <c r="F41" s="170"/>
      <c r="G41" s="112"/>
      <c r="H41" s="33"/>
      <c r="I41" s="111"/>
      <c r="J41" s="54"/>
      <c r="K41" s="97"/>
      <c r="L41" s="54"/>
      <c r="M41" s="120"/>
    </row>
    <row r="42" spans="1:14" ht="20.100000000000001" customHeight="1" thickBot="1">
      <c r="A42" s="97"/>
      <c r="B42" s="168">
        <f ca="1">IF($O$70=TRUE,D24+1,"")</f>
        <v>10</v>
      </c>
      <c r="C42" s="99"/>
      <c r="D42" s="169" t="str">
        <f ca="1">Розклад!E21</f>
        <v>Вет.</v>
      </c>
      <c r="E42" s="108">
        <f ca="1">Розклад!G21</f>
        <v>2</v>
      </c>
      <c r="F42" s="170"/>
      <c r="G42" s="100"/>
      <c r="H42" s="170"/>
      <c r="I42" s="111"/>
      <c r="J42" s="54"/>
      <c r="K42" s="97"/>
      <c r="L42" s="54"/>
      <c r="M42" s="120"/>
    </row>
    <row r="43" spans="1:14" ht="20.100000000000001" customHeight="1" thickBot="1">
      <c r="A43" s="182" t="s">
        <v>31</v>
      </c>
      <c r="B43" s="169" t="str">
        <f ca="1">Розклад!E17</f>
        <v>Вет.</v>
      </c>
      <c r="C43" s="101">
        <f ca="1">Розклад!G17</f>
        <v>2</v>
      </c>
      <c r="F43" s="168">
        <f ca="1">IF($O$70=TRUE,F28+1,"")</f>
        <v>17</v>
      </c>
      <c r="G43" s="43"/>
      <c r="H43" s="169" t="str">
        <f ca="1">Розклад!D26</f>
        <v>ТВБ</v>
      </c>
      <c r="I43" s="94">
        <f ca="1">Розклад!F26</f>
        <v>2</v>
      </c>
      <c r="J43" s="174"/>
      <c r="K43" s="97"/>
      <c r="L43" s="54"/>
      <c r="M43" s="120"/>
      <c r="N43" s="111"/>
    </row>
    <row r="44" spans="1:14" ht="20.100000000000001" customHeight="1">
      <c r="A44" s="97"/>
      <c r="F44" s="170"/>
      <c r="G44" s="43"/>
      <c r="H44" s="174"/>
      <c r="I44" s="121"/>
      <c r="J44" s="54"/>
      <c r="K44" s="97"/>
      <c r="L44" s="54"/>
      <c r="M44" s="120"/>
      <c r="N44" s="111"/>
    </row>
    <row r="45" spans="1:14" ht="20.100000000000001" customHeight="1" thickBot="1">
      <c r="A45" s="97"/>
      <c r="B45" s="54"/>
      <c r="C45" s="49" t="s">
        <v>32</v>
      </c>
      <c r="D45" s="172" t="str">
        <f ca="1">Розклад!D18</f>
        <v>КД</v>
      </c>
      <c r="E45" s="105">
        <f ca="1">Розклад!F18</f>
        <v>0</v>
      </c>
      <c r="F45" s="170"/>
      <c r="G45" s="100"/>
      <c r="H45" s="170"/>
      <c r="I45" s="96"/>
      <c r="J45" s="54"/>
      <c r="K45" s="97"/>
      <c r="L45" s="52"/>
      <c r="M45" s="120"/>
      <c r="N45" s="111"/>
    </row>
    <row r="46" spans="1:14" ht="20.100000000000001" customHeight="1">
      <c r="A46" s="97"/>
      <c r="B46" s="54"/>
      <c r="C46" s="93"/>
      <c r="D46" s="175"/>
      <c r="E46" s="47"/>
      <c r="F46" s="170"/>
      <c r="G46" s="100"/>
      <c r="H46" s="170"/>
      <c r="I46" s="96"/>
      <c r="J46" s="54"/>
      <c r="K46" s="97"/>
      <c r="L46" s="170"/>
      <c r="M46" s="120"/>
      <c r="N46" s="111"/>
    </row>
    <row r="47" spans="1:14" ht="20.100000000000001" customHeight="1" thickBot="1">
      <c r="A47" s="182"/>
      <c r="B47" s="54"/>
      <c r="C47" s="93"/>
      <c r="D47" s="176">
        <f ca="1">IF($O$70=TRUE,B42+1,"")</f>
        <v>11</v>
      </c>
      <c r="E47" s="119"/>
      <c r="F47" s="169" t="str">
        <f ca="1">Розклад!E24</f>
        <v>ТВБ</v>
      </c>
      <c r="G47" s="107">
        <f ca="1">Розклад!G24</f>
        <v>2</v>
      </c>
      <c r="H47" s="168">
        <f ca="1">IF($O$70=TRUE,F57+1,"")</f>
        <v>19</v>
      </c>
      <c r="I47" s="100"/>
      <c r="J47" s="169" t="str">
        <f ca="1">Розклад!D28</f>
        <v>ТВБ</v>
      </c>
      <c r="K47" s="94">
        <f ca="1">Розклад!F29</f>
        <v>2</v>
      </c>
      <c r="L47" s="168">
        <v>23</v>
      </c>
      <c r="M47" s="120"/>
      <c r="N47" s="50" t="s">
        <v>33</v>
      </c>
    </row>
    <row r="48" spans="1:14" ht="20.100000000000001" customHeight="1">
      <c r="A48" s="182"/>
      <c r="B48" s="54"/>
      <c r="C48" s="93"/>
      <c r="E48" s="41"/>
      <c r="F48" s="170"/>
      <c r="G48" s="122"/>
      <c r="H48" s="170"/>
      <c r="I48" s="100"/>
      <c r="J48" s="170"/>
      <c r="K48" s="121"/>
      <c r="L48" s="170"/>
      <c r="M48" s="120"/>
      <c r="N48" s="123"/>
    </row>
    <row r="49" spans="1:14" ht="20.100000000000001" customHeight="1" thickBot="1">
      <c r="A49" s="182"/>
      <c r="B49" s="54"/>
      <c r="C49" s="49" t="s">
        <v>34</v>
      </c>
      <c r="D49" s="169" t="str">
        <f ca="1">Розклад!E18</f>
        <v>ТВБ</v>
      </c>
      <c r="E49" s="108">
        <f ca="1">Розклад!G18</f>
        <v>2</v>
      </c>
      <c r="F49" s="54"/>
      <c r="G49" s="97"/>
      <c r="H49" s="170"/>
      <c r="I49" s="100"/>
      <c r="J49" s="54"/>
      <c r="K49" s="109"/>
      <c r="L49" s="54"/>
      <c r="M49" s="120"/>
      <c r="N49" s="111"/>
    </row>
    <row r="50" spans="1:14" ht="20.100000000000001" customHeight="1" thickBot="1">
      <c r="A50" s="182"/>
      <c r="B50" s="54"/>
      <c r="C50" s="93"/>
      <c r="F50" s="54"/>
      <c r="G50" s="45" t="s">
        <v>35</v>
      </c>
      <c r="H50" s="172" t="str">
        <f ca="1">Розклад!E26</f>
        <v>ІТ</v>
      </c>
      <c r="I50" s="107">
        <f ca="1">Розклад!G26</f>
        <v>1</v>
      </c>
      <c r="J50" s="54"/>
      <c r="K50" s="109"/>
      <c r="L50" s="54"/>
      <c r="M50" s="120"/>
      <c r="N50" s="111"/>
    </row>
    <row r="51" spans="1:14" ht="20.100000000000001" customHeight="1">
      <c r="A51" s="182"/>
      <c r="B51" s="54"/>
      <c r="C51" s="93"/>
      <c r="F51" s="54"/>
      <c r="G51" s="97"/>
      <c r="H51" s="54"/>
      <c r="I51" s="111"/>
      <c r="J51" s="54"/>
      <c r="K51" s="109"/>
      <c r="L51" s="54"/>
      <c r="M51" s="120"/>
      <c r="N51" s="111"/>
    </row>
    <row r="52" spans="1:14" ht="20.100000000000001" customHeight="1" thickBot="1">
      <c r="A52" s="182"/>
      <c r="C52" s="38" t="s">
        <v>36</v>
      </c>
      <c r="D52" s="169" t="str">
        <f ca="1">Розклад!D19</f>
        <v>Екон.</v>
      </c>
      <c r="E52" s="105">
        <f ca="1">Розклад!F19</f>
        <v>2</v>
      </c>
      <c r="F52" s="174"/>
      <c r="G52" s="97"/>
      <c r="H52" s="54"/>
      <c r="I52" s="111"/>
      <c r="J52" s="54"/>
      <c r="K52" s="109"/>
      <c r="L52" s="54"/>
      <c r="M52" s="120"/>
      <c r="N52" s="111"/>
    </row>
    <row r="53" spans="1:14" ht="20.100000000000001" customHeight="1">
      <c r="A53" s="182"/>
      <c r="C53" s="46"/>
      <c r="D53" s="177"/>
      <c r="E53" s="47"/>
      <c r="F53" s="54"/>
      <c r="G53" s="97"/>
      <c r="H53" s="54"/>
      <c r="I53" s="111"/>
      <c r="J53" s="54"/>
      <c r="K53" s="109"/>
      <c r="L53" s="54"/>
      <c r="M53" s="120"/>
      <c r="N53" s="111"/>
    </row>
    <row r="54" spans="1:14" ht="20.100000000000001" customHeight="1" thickBot="1">
      <c r="A54" s="182"/>
      <c r="D54" s="176">
        <f ca="1">IF($O$70=TRUE,D47+1,"")</f>
        <v>12</v>
      </c>
      <c r="E54" s="119"/>
      <c r="F54" s="169" t="str">
        <f ca="1">Розклад!D25</f>
        <v>Екон.</v>
      </c>
      <c r="G54" s="94">
        <f ca="1">Розклад!F25</f>
        <v>2</v>
      </c>
      <c r="H54" s="174"/>
      <c r="I54" s="111"/>
      <c r="J54" s="168">
        <v>21</v>
      </c>
      <c r="K54" s="109"/>
      <c r="L54" s="169" t="str">
        <f ca="1">Розклад!E30</f>
        <v>ТВБ</v>
      </c>
      <c r="M54" s="107">
        <f ca="1">Розклад!G30</f>
        <v>2</v>
      </c>
      <c r="N54" s="111"/>
    </row>
    <row r="55" spans="1:14" ht="20.100000000000001" customHeight="1">
      <c r="A55" s="182"/>
      <c r="E55" s="41"/>
      <c r="F55" s="170"/>
      <c r="G55" s="112"/>
      <c r="H55" s="54"/>
      <c r="I55" s="111"/>
      <c r="J55" s="54"/>
      <c r="K55" s="109"/>
      <c r="L55" s="52"/>
      <c r="N55" s="111"/>
    </row>
    <row r="56" spans="1:14" ht="20.100000000000001" customHeight="1" thickBot="1">
      <c r="A56" s="182"/>
      <c r="C56" s="38" t="s">
        <v>37</v>
      </c>
      <c r="D56" s="172" t="str">
        <f ca="1">Розклад!E19</f>
        <v>МТ</v>
      </c>
      <c r="E56" s="108">
        <f ca="1">Розклад!G19</f>
        <v>0</v>
      </c>
      <c r="F56" s="170"/>
      <c r="G56" s="96"/>
      <c r="H56" s="54"/>
      <c r="I56" s="111"/>
      <c r="J56" s="54"/>
      <c r="K56" s="109"/>
      <c r="L56" s="52"/>
      <c r="N56" s="111"/>
    </row>
    <row r="57" spans="1:14" ht="20.100000000000001" customHeight="1" thickBot="1">
      <c r="A57" s="182"/>
      <c r="F57" s="168">
        <f ca="1">IF($O$70=TRUE,F43+1,"")</f>
        <v>18</v>
      </c>
      <c r="G57" s="100"/>
      <c r="H57" s="169" t="str">
        <f ca="1">Розклад!D27</f>
        <v>Екон.</v>
      </c>
      <c r="I57" s="94">
        <f ca="1">Розклад!F27</f>
        <v>2</v>
      </c>
      <c r="J57" s="174"/>
      <c r="K57" s="109"/>
      <c r="N57" s="111"/>
    </row>
    <row r="58" spans="1:14" ht="20.100000000000001" customHeight="1" thickBot="1">
      <c r="A58" s="182"/>
      <c r="B58" s="54"/>
      <c r="C58" s="49" t="s">
        <v>38</v>
      </c>
      <c r="D58" s="172" t="str">
        <f ca="1">Розклад!D20</f>
        <v>ЗВ</v>
      </c>
      <c r="E58" s="105">
        <f ca="1">Розклад!F20</f>
        <v>0</v>
      </c>
      <c r="F58" s="170"/>
      <c r="G58" s="100"/>
      <c r="H58" s="170"/>
      <c r="I58" s="96"/>
      <c r="J58" s="54"/>
      <c r="K58" s="109"/>
      <c r="N58" s="111"/>
    </row>
    <row r="59" spans="1:14" ht="20.100000000000001" customHeight="1">
      <c r="A59" s="182"/>
      <c r="B59" s="54"/>
      <c r="C59" s="93"/>
      <c r="D59" s="175"/>
      <c r="E59" s="47"/>
      <c r="F59" s="170"/>
      <c r="G59" s="100"/>
      <c r="H59" s="170"/>
      <c r="I59" s="96"/>
      <c r="J59" s="54"/>
      <c r="K59" s="109"/>
      <c r="N59" s="111"/>
    </row>
    <row r="60" spans="1:14" ht="20.100000000000001" customHeight="1" thickBot="1">
      <c r="A60" s="182"/>
      <c r="B60" s="54"/>
      <c r="C60" s="93"/>
      <c r="D60" s="176">
        <f ca="1">IF($O$70=TRUE,D54+1,"")</f>
        <v>13</v>
      </c>
      <c r="E60" s="119"/>
      <c r="F60" s="172" t="str">
        <f ca="1">Розклад!E25</f>
        <v>Агро.</v>
      </c>
      <c r="G60" s="107">
        <f ca="1">Розклад!G25</f>
        <v>0</v>
      </c>
      <c r="H60" s="168">
        <f ca="1">IF($O$70=TRUE,H47+1,"")</f>
        <v>20</v>
      </c>
      <c r="I60" s="100"/>
      <c r="J60" s="172" t="str">
        <f ca="1">Розклад!E28</f>
        <v>Екон.</v>
      </c>
      <c r="K60" s="107">
        <v>1</v>
      </c>
      <c r="N60" s="111"/>
    </row>
    <row r="61" spans="1:14" ht="20.100000000000001" customHeight="1">
      <c r="A61" s="182"/>
      <c r="B61" s="54"/>
      <c r="C61" s="93"/>
      <c r="D61" s="178" t="s">
        <v>39</v>
      </c>
      <c r="E61" s="41"/>
      <c r="F61" s="54"/>
      <c r="G61" s="97"/>
      <c r="H61" s="170"/>
      <c r="I61" s="100"/>
      <c r="J61" s="52"/>
      <c r="N61" s="111"/>
    </row>
    <row r="62" spans="1:14" ht="20.100000000000001" customHeight="1" thickBot="1">
      <c r="A62" s="182"/>
      <c r="B62" s="54"/>
      <c r="C62" s="49" t="s">
        <v>40</v>
      </c>
      <c r="D62" s="169" t="str">
        <f ca="1">Розклад!E20</f>
        <v>Агро.</v>
      </c>
      <c r="E62" s="108">
        <f ca="1">Розклад!G20</f>
        <v>2</v>
      </c>
      <c r="F62" s="54"/>
      <c r="G62" s="97"/>
      <c r="H62" s="170"/>
      <c r="I62" s="100"/>
      <c r="J62" s="52"/>
      <c r="N62" s="111"/>
    </row>
    <row r="63" spans="1:14" ht="20.100000000000001" customHeight="1" thickBot="1">
      <c r="A63" s="97"/>
      <c r="B63" s="54"/>
      <c r="C63" s="93"/>
      <c r="F63" s="54"/>
      <c r="G63" s="45" t="s">
        <v>41</v>
      </c>
      <c r="H63" s="172" t="str">
        <f ca="1">Розклад!E27</f>
        <v>ЗРБЄ</v>
      </c>
      <c r="I63" s="107">
        <f ca="1">Розклад!G27</f>
        <v>0</v>
      </c>
      <c r="J63" s="54"/>
      <c r="K63" s="97"/>
      <c r="N63" s="111"/>
    </row>
    <row r="64" spans="1:14" ht="20.100000000000001" customHeight="1">
      <c r="A64" s="97"/>
      <c r="B64" s="54"/>
      <c r="C64" s="93"/>
      <c r="D64" s="54"/>
      <c r="E64" s="117"/>
      <c r="F64" s="54"/>
      <c r="G64" s="111"/>
      <c r="H64" s="54"/>
      <c r="I64" s="97"/>
      <c r="J64" s="52"/>
      <c r="L64" s="33"/>
      <c r="M64" s="111"/>
      <c r="N64" s="111"/>
    </row>
    <row r="65" spans="1:15" ht="20.100000000000001" customHeight="1">
      <c r="A65" s="97"/>
      <c r="B65" s="54"/>
      <c r="C65" s="93"/>
      <c r="D65" s="126"/>
      <c r="E65" s="117"/>
      <c r="F65" s="54" t="s">
        <v>63</v>
      </c>
      <c r="G65" s="111"/>
      <c r="H65" s="33"/>
      <c r="I65" s="97"/>
      <c r="J65" s="124" t="s">
        <v>62</v>
      </c>
      <c r="L65" s="33"/>
      <c r="M65" s="111"/>
      <c r="N65" s="111"/>
    </row>
    <row r="66" spans="1:15" ht="20.100000000000001" customHeight="1">
      <c r="A66" s="97"/>
      <c r="B66" s="54"/>
      <c r="C66" s="93"/>
      <c r="D66" s="126"/>
      <c r="E66" s="117"/>
      <c r="F66" s="54"/>
      <c r="G66" s="111"/>
      <c r="H66" s="33"/>
      <c r="I66" s="97"/>
      <c r="J66" s="124"/>
      <c r="L66" s="33"/>
      <c r="M66" s="111"/>
      <c r="N66" s="111"/>
    </row>
    <row r="67" spans="1:15" ht="20.100000000000001" customHeight="1">
      <c r="A67" s="97"/>
      <c r="B67" s="54"/>
      <c r="C67" s="89" t="s">
        <v>60</v>
      </c>
      <c r="D67" s="126"/>
      <c r="E67" s="117"/>
      <c r="F67" s="54"/>
      <c r="G67" s="111"/>
      <c r="H67" s="33"/>
      <c r="I67" s="97"/>
      <c r="J67" s="53" t="s">
        <v>151</v>
      </c>
      <c r="L67" s="33"/>
      <c r="M67" s="111"/>
      <c r="N67" s="111"/>
    </row>
    <row r="68" spans="1:15" ht="20.100000000000001" customHeight="1">
      <c r="A68" s="97"/>
      <c r="B68" s="54"/>
      <c r="C68" s="89"/>
      <c r="D68" s="126"/>
      <c r="E68" s="117"/>
      <c r="F68" s="54"/>
      <c r="G68" s="111"/>
      <c r="H68" s="33"/>
      <c r="I68" s="97"/>
      <c r="J68" s="68"/>
      <c r="L68" s="33"/>
      <c r="M68" s="111"/>
      <c r="N68" s="111"/>
    </row>
    <row r="69" spans="1:15">
      <c r="A69" s="97"/>
      <c r="B69" s="54"/>
      <c r="C69" s="89" t="s">
        <v>61</v>
      </c>
      <c r="D69" s="54"/>
      <c r="E69" s="117"/>
      <c r="F69" s="54"/>
      <c r="G69" s="111"/>
      <c r="H69" s="33"/>
      <c r="I69" s="97"/>
      <c r="J69" s="53" t="s">
        <v>11</v>
      </c>
      <c r="K69" s="97"/>
      <c r="L69" s="33"/>
      <c r="M69" s="111"/>
      <c r="N69" s="111"/>
    </row>
    <row r="70" spans="1:15">
      <c r="C70" s="31"/>
      <c r="D70" s="180"/>
      <c r="E70" s="31"/>
      <c r="H70" s="33"/>
      <c r="I70" s="97"/>
      <c r="J70" s="33"/>
      <c r="L70" s="33"/>
      <c r="M70" s="111"/>
      <c r="N70" s="111"/>
      <c r="O70" s="125" t="b">
        <v>1</v>
      </c>
    </row>
    <row r="71" spans="1:15">
      <c r="A71" s="111"/>
      <c r="B71" s="54"/>
      <c r="C71" s="31"/>
      <c r="D71" s="180"/>
      <c r="E71" s="55"/>
      <c r="F71" s="54"/>
      <c r="G71" s="97"/>
      <c r="H71" s="33"/>
      <c r="I71" s="111"/>
      <c r="J71" s="33"/>
      <c r="L71" s="33"/>
      <c r="M71" s="111"/>
      <c r="N71" s="111"/>
      <c r="O71" s="125" t="b">
        <v>1</v>
      </c>
    </row>
  </sheetData>
  <mergeCells count="4">
    <mergeCell ref="A2:N2"/>
    <mergeCell ref="A1:N1"/>
    <mergeCell ref="A4:N4"/>
    <mergeCell ref="A5:N5"/>
  </mergeCells>
  <phoneticPr fontId="2" type="noConversion"/>
  <conditionalFormatting sqref="C10">
    <cfRule type="iconSet" priority="9">
      <iconSet iconSet="3Arrows">
        <cfvo type="percent" val="0"/>
        <cfvo type="num" val="1"/>
        <cfvo type="num" val="2"/>
      </iconSet>
    </cfRule>
    <cfRule type="iconSet" priority="10">
      <iconSet iconSet="3Arrows">
        <cfvo type="percent" val="0"/>
        <cfvo type="percent" val="33"/>
        <cfvo type="percent" val="67"/>
      </iconSet>
    </cfRule>
  </conditionalFormatting>
  <conditionalFormatting sqref="C12">
    <cfRule type="iconSet" priority="7">
      <iconSet iconSet="3Arrows">
        <cfvo type="percent" val="0"/>
        <cfvo type="num" val="1"/>
        <cfvo type="num" val="2"/>
      </iconSet>
    </cfRule>
    <cfRule type="iconSet" priority="8">
      <iconSet iconSet="3Arrows">
        <cfvo type="percent" val="0"/>
        <cfvo type="percent" val="33"/>
        <cfvo type="percent" val="67"/>
      </iconSet>
    </cfRule>
  </conditionalFormatting>
  <conditionalFormatting sqref="C14">
    <cfRule type="iconSet" priority="5">
      <iconSet iconSet="3Arrows">
        <cfvo type="percent" val="0"/>
        <cfvo type="num" val="1"/>
        <cfvo type="num" val="2"/>
      </iconSet>
    </cfRule>
    <cfRule type="iconSet" priority="6">
      <iconSet iconSet="3Arrows">
        <cfvo type="percent" val="0"/>
        <cfvo type="percent" val="33"/>
        <cfvo type="percent" val="67"/>
      </iconSet>
    </cfRule>
  </conditionalFormatting>
  <conditionalFormatting sqref="C16">
    <cfRule type="iconSet" priority="3">
      <iconSet iconSet="3Arrows">
        <cfvo type="percent" val="0"/>
        <cfvo type="num" val="1"/>
        <cfvo type="num" val="2"/>
      </iconSet>
    </cfRule>
    <cfRule type="iconSet" priority="4">
      <iconSet iconSet="3Arrows">
        <cfvo type="percent" val="0"/>
        <cfvo type="percent" val="33"/>
        <cfvo type="percent" val="67"/>
      </iconSet>
    </cfRule>
  </conditionalFormatting>
  <conditionalFormatting sqref="I64 I27 I13 M55 M41 K21 K61 K48 I51 I44 G41 G48 I58 G61 G55 E53 E57 E59 E63 E43 E39 E46 E50 C44 C42 K30 G32 G23 G17 G8 E7 E11 E15 E19 E22 E26 E30 E34 C31 C29 C27 C25 C20 C18">
    <cfRule type="iconSet" priority="1">
      <iconSet iconSet="3Arrows">
        <cfvo type="percent" val="0"/>
        <cfvo type="num" val="1"/>
        <cfvo type="num" val="2"/>
      </iconSet>
    </cfRule>
    <cfRule type="iconSet" priority="2">
      <iconSet iconSet="3Arrows">
        <cfvo type="percent" val="0"/>
        <cfvo type="percent" val="33"/>
        <cfvo type="percent" val="67"/>
      </iconSet>
    </cfRule>
  </conditionalFormatting>
  <pageMargins left="0.35433070866141736" right="0.35433070866141736" top="0.51" bottom="0.52" header="0.23622047244094491" footer="0.19685039370078741"/>
  <pageSetup scale="75" orientation="landscape" r:id="rId1"/>
  <headerFooter alignWithMargins="0">
    <oddFooter>&amp;L&amp;8Tournament Bracket Template by Vertex42.com&amp;R&amp;8© 2012 Vertex42 LLC</oddFooter>
  </headerFooter>
  <drawing r:id="rId2"/>
  <legacyDrawing r:id="rId3"/>
</worksheet>
</file>

<file path=xl/worksheets/sheet4.xml><?xml version="1.0" encoding="utf-8"?>
<worksheet xmlns="http://schemas.openxmlformats.org/spreadsheetml/2006/main" xmlns:r="http://schemas.openxmlformats.org/officeDocument/2006/relationships">
  <dimension ref="A1:J135"/>
  <sheetViews>
    <sheetView zoomScale="80" zoomScaleNormal="80" workbookViewId="0">
      <selection activeCell="N9" sqref="N9"/>
    </sheetView>
  </sheetViews>
  <sheetFormatPr defaultColWidth="9.33203125" defaultRowHeight="15.6"/>
  <cols>
    <col min="1" max="1" width="4.6640625" style="2" customWidth="1"/>
    <col min="2" max="2" width="5.88671875" style="2" customWidth="1"/>
    <col min="3" max="3" width="10.5546875" style="5" customWidth="1"/>
    <col min="4" max="4" width="7.44140625" style="5" customWidth="1"/>
    <col min="5" max="5" width="5.33203125" style="6" customWidth="1"/>
    <col min="6" max="6" width="24.33203125" style="2" customWidth="1"/>
    <col min="7" max="7" width="11.44140625" style="2" customWidth="1"/>
    <col min="8" max="8" width="11.88671875" style="2" customWidth="1"/>
    <col min="9" max="9" width="5.88671875" style="2" customWidth="1"/>
    <col min="10" max="10" width="5.5546875" style="2" customWidth="1"/>
    <col min="11" max="16384" width="9.33203125" style="2"/>
  </cols>
  <sheetData>
    <row r="1" spans="1:10" s="10" customFormat="1" ht="18.75" customHeight="1">
      <c r="B1" s="222" t="s">
        <v>91</v>
      </c>
      <c r="C1" s="222"/>
      <c r="D1" s="222"/>
      <c r="E1" s="222"/>
      <c r="F1" s="222"/>
      <c r="G1" s="222"/>
      <c r="H1" s="222"/>
      <c r="I1" s="222"/>
      <c r="J1" s="222"/>
    </row>
    <row r="2" spans="1:10" s="10" customFormat="1" ht="18">
      <c r="B2" s="223" t="s">
        <v>252</v>
      </c>
      <c r="C2" s="223"/>
      <c r="D2" s="223"/>
      <c r="E2" s="223"/>
      <c r="F2" s="223"/>
      <c r="G2" s="223"/>
      <c r="H2" s="223"/>
      <c r="I2" s="223"/>
      <c r="J2" s="223"/>
    </row>
    <row r="3" spans="1:10" s="10" customFormat="1" ht="18">
      <c r="A3" s="12" t="s">
        <v>253</v>
      </c>
      <c r="C3" s="11"/>
      <c r="D3" s="11"/>
      <c r="E3" s="11"/>
      <c r="F3" s="11"/>
      <c r="G3" s="11"/>
      <c r="I3" s="13"/>
      <c r="J3" s="13" t="s">
        <v>156</v>
      </c>
    </row>
    <row r="4" spans="1:10">
      <c r="A4" s="1"/>
      <c r="B4" s="1"/>
      <c r="C4" s="3"/>
      <c r="D4" s="3"/>
      <c r="E4" s="1"/>
      <c r="F4" s="4"/>
      <c r="G4" s="4"/>
      <c r="H4" s="4"/>
      <c r="I4" s="4"/>
      <c r="J4" s="4"/>
    </row>
    <row r="5" spans="1:10" ht="46.5" customHeight="1">
      <c r="A5" s="23" t="s">
        <v>6</v>
      </c>
      <c r="B5" s="23" t="s">
        <v>94</v>
      </c>
      <c r="C5" s="23" t="s">
        <v>9</v>
      </c>
      <c r="D5" s="23" t="s">
        <v>10</v>
      </c>
      <c r="E5" s="23" t="s">
        <v>249</v>
      </c>
      <c r="F5" s="23" t="s">
        <v>7</v>
      </c>
      <c r="G5" s="23" t="s">
        <v>65</v>
      </c>
      <c r="H5" s="23" t="s">
        <v>158</v>
      </c>
      <c r="I5" s="16" t="s">
        <v>0</v>
      </c>
      <c r="J5" s="23" t="s">
        <v>16</v>
      </c>
    </row>
    <row r="6" spans="1:10">
      <c r="A6" s="17">
        <v>1</v>
      </c>
      <c r="B6" s="185">
        <v>1</v>
      </c>
      <c r="C6" s="188" t="s">
        <v>92</v>
      </c>
      <c r="D6" s="8" t="s">
        <v>93</v>
      </c>
      <c r="E6" s="9">
        <v>1</v>
      </c>
      <c r="F6" s="14" t="s">
        <v>95</v>
      </c>
      <c r="G6" s="7" t="s">
        <v>4</v>
      </c>
      <c r="H6" s="15" t="s">
        <v>96</v>
      </c>
      <c r="I6" s="15">
        <v>2</v>
      </c>
      <c r="J6" s="18">
        <v>4</v>
      </c>
    </row>
    <row r="7" spans="1:10">
      <c r="A7" s="19">
        <v>2</v>
      </c>
      <c r="B7" s="186">
        <v>2</v>
      </c>
      <c r="C7" s="188" t="s">
        <v>92</v>
      </c>
      <c r="D7" s="8" t="s">
        <v>93</v>
      </c>
      <c r="E7" s="9">
        <v>1</v>
      </c>
      <c r="F7" s="14" t="s">
        <v>98</v>
      </c>
      <c r="G7" s="7" t="s">
        <v>4</v>
      </c>
      <c r="H7" s="15" t="s">
        <v>99</v>
      </c>
      <c r="I7" s="15" t="s">
        <v>97</v>
      </c>
      <c r="J7" s="18">
        <v>2</v>
      </c>
    </row>
    <row r="8" spans="1:10">
      <c r="A8" s="17">
        <v>3</v>
      </c>
      <c r="B8" s="185">
        <v>3</v>
      </c>
      <c r="C8" s="188" t="s">
        <v>92</v>
      </c>
      <c r="D8" s="8" t="s">
        <v>93</v>
      </c>
      <c r="E8" s="9">
        <v>1</v>
      </c>
      <c r="F8" s="21" t="s">
        <v>100</v>
      </c>
      <c r="G8" s="7" t="s">
        <v>4</v>
      </c>
      <c r="H8" s="15" t="s">
        <v>96</v>
      </c>
      <c r="I8" s="15">
        <v>4</v>
      </c>
      <c r="J8" s="18">
        <v>7</v>
      </c>
    </row>
    <row r="9" spans="1:10">
      <c r="A9" s="19">
        <v>4</v>
      </c>
      <c r="B9" s="186">
        <v>4</v>
      </c>
      <c r="C9" s="188" t="s">
        <v>92</v>
      </c>
      <c r="D9" s="8" t="s">
        <v>93</v>
      </c>
      <c r="E9" s="9">
        <v>1</v>
      </c>
      <c r="F9" s="21" t="s">
        <v>101</v>
      </c>
      <c r="G9" s="7" t="s">
        <v>4</v>
      </c>
      <c r="H9" s="15" t="s">
        <v>96</v>
      </c>
      <c r="I9" s="15">
        <v>4</v>
      </c>
      <c r="J9" s="18">
        <v>5</v>
      </c>
    </row>
    <row r="10" spans="1:10">
      <c r="A10" s="19">
        <v>5</v>
      </c>
      <c r="B10" s="185">
        <v>5</v>
      </c>
      <c r="C10" s="188" t="s">
        <v>92</v>
      </c>
      <c r="D10" s="8" t="s">
        <v>93</v>
      </c>
      <c r="E10" s="9">
        <v>1</v>
      </c>
      <c r="F10" s="21" t="s">
        <v>102</v>
      </c>
      <c r="G10" s="7" t="s">
        <v>4</v>
      </c>
      <c r="H10" s="15" t="s">
        <v>96</v>
      </c>
      <c r="I10" s="15">
        <v>2</v>
      </c>
      <c r="J10" s="18">
        <v>5</v>
      </c>
    </row>
    <row r="11" spans="1:10">
      <c r="A11" s="17">
        <v>6</v>
      </c>
      <c r="B11" s="186">
        <v>6</v>
      </c>
      <c r="C11" s="188" t="s">
        <v>92</v>
      </c>
      <c r="D11" s="8" t="s">
        <v>93</v>
      </c>
      <c r="E11" s="9">
        <v>1</v>
      </c>
      <c r="F11" s="21" t="s">
        <v>103</v>
      </c>
      <c r="G11" s="7" t="s">
        <v>4</v>
      </c>
      <c r="H11" s="15" t="s">
        <v>96</v>
      </c>
      <c r="I11" s="15">
        <v>1</v>
      </c>
      <c r="J11" s="18">
        <v>3</v>
      </c>
    </row>
    <row r="12" spans="1:10">
      <c r="A12" s="19">
        <v>7</v>
      </c>
      <c r="B12" s="185">
        <v>7</v>
      </c>
      <c r="C12" s="188" t="s">
        <v>92</v>
      </c>
      <c r="D12" s="8" t="s">
        <v>93</v>
      </c>
      <c r="E12" s="9">
        <v>1</v>
      </c>
      <c r="F12" s="21" t="s">
        <v>104</v>
      </c>
      <c r="G12" s="7" t="s">
        <v>4</v>
      </c>
      <c r="H12" s="15" t="s">
        <v>96</v>
      </c>
      <c r="I12" s="15">
        <v>1</v>
      </c>
      <c r="J12" s="18">
        <v>7</v>
      </c>
    </row>
    <row r="13" spans="1:10">
      <c r="A13" s="19">
        <v>8</v>
      </c>
      <c r="B13" s="185">
        <v>8</v>
      </c>
      <c r="C13" s="188" t="s">
        <v>92</v>
      </c>
      <c r="D13" s="8" t="s">
        <v>93</v>
      </c>
      <c r="E13" s="9">
        <v>1</v>
      </c>
      <c r="F13" s="21" t="s">
        <v>106</v>
      </c>
      <c r="G13" s="7" t="s">
        <v>4</v>
      </c>
      <c r="H13" s="15" t="s">
        <v>96</v>
      </c>
      <c r="I13" s="15" t="s">
        <v>97</v>
      </c>
      <c r="J13" s="18" t="s">
        <v>105</v>
      </c>
    </row>
    <row r="14" spans="1:10">
      <c r="A14" s="17">
        <v>9</v>
      </c>
      <c r="B14" s="186">
        <v>9</v>
      </c>
      <c r="C14" s="188" t="s">
        <v>92</v>
      </c>
      <c r="D14" s="8" t="s">
        <v>93</v>
      </c>
      <c r="E14" s="9">
        <v>1</v>
      </c>
      <c r="F14" s="21" t="s">
        <v>107</v>
      </c>
      <c r="G14" s="7" t="s">
        <v>4</v>
      </c>
      <c r="H14" s="15" t="s">
        <v>96</v>
      </c>
      <c r="I14" s="15" t="s">
        <v>90</v>
      </c>
      <c r="J14" s="18">
        <v>1</v>
      </c>
    </row>
    <row r="15" spans="1:10">
      <c r="A15" s="19">
        <v>10</v>
      </c>
      <c r="B15" s="185">
        <v>1</v>
      </c>
      <c r="C15" s="188" t="s">
        <v>92</v>
      </c>
      <c r="D15" s="8" t="s">
        <v>93</v>
      </c>
      <c r="E15" s="9">
        <v>2</v>
      </c>
      <c r="F15" s="21" t="s">
        <v>174</v>
      </c>
      <c r="G15" s="7" t="s">
        <v>175</v>
      </c>
      <c r="H15" s="7" t="s">
        <v>176</v>
      </c>
      <c r="I15" s="15">
        <v>3</v>
      </c>
      <c r="J15" s="18">
        <v>2</v>
      </c>
    </row>
    <row r="16" spans="1:10">
      <c r="A16" s="19">
        <v>11</v>
      </c>
      <c r="B16" s="186">
        <v>2</v>
      </c>
      <c r="C16" s="188" t="s">
        <v>92</v>
      </c>
      <c r="D16" s="8" t="s">
        <v>93</v>
      </c>
      <c r="E16" s="9">
        <v>2</v>
      </c>
      <c r="F16" s="21" t="s">
        <v>177</v>
      </c>
      <c r="G16" s="7" t="s">
        <v>175</v>
      </c>
      <c r="H16" s="7" t="s">
        <v>176</v>
      </c>
      <c r="I16" s="15">
        <v>3</v>
      </c>
      <c r="J16" s="18">
        <v>2</v>
      </c>
    </row>
    <row r="17" spans="1:10">
      <c r="A17" s="17">
        <v>12</v>
      </c>
      <c r="B17" s="185">
        <v>3</v>
      </c>
      <c r="C17" s="188" t="s">
        <v>92</v>
      </c>
      <c r="D17" s="8" t="s">
        <v>93</v>
      </c>
      <c r="E17" s="9">
        <v>2</v>
      </c>
      <c r="F17" s="21" t="s">
        <v>178</v>
      </c>
      <c r="G17" s="7" t="s">
        <v>175</v>
      </c>
      <c r="H17" s="7" t="s">
        <v>176</v>
      </c>
      <c r="I17" s="15">
        <v>3</v>
      </c>
      <c r="J17" s="18">
        <v>1</v>
      </c>
    </row>
    <row r="18" spans="1:10">
      <c r="A18" s="19">
        <v>13</v>
      </c>
      <c r="B18" s="186">
        <v>4</v>
      </c>
      <c r="C18" s="188" t="s">
        <v>92</v>
      </c>
      <c r="D18" s="8" t="s">
        <v>93</v>
      </c>
      <c r="E18" s="9">
        <v>2</v>
      </c>
      <c r="F18" s="21" t="s">
        <v>179</v>
      </c>
      <c r="G18" s="7" t="s">
        <v>175</v>
      </c>
      <c r="H18" s="7" t="s">
        <v>176</v>
      </c>
      <c r="I18" s="15">
        <v>3</v>
      </c>
      <c r="J18" s="18">
        <v>3</v>
      </c>
    </row>
    <row r="19" spans="1:10">
      <c r="A19" s="19">
        <v>14</v>
      </c>
      <c r="B19" s="185">
        <v>5</v>
      </c>
      <c r="C19" s="188" t="s">
        <v>92</v>
      </c>
      <c r="D19" s="8" t="s">
        <v>93</v>
      </c>
      <c r="E19" s="9">
        <v>2</v>
      </c>
      <c r="F19" s="21" t="s">
        <v>180</v>
      </c>
      <c r="G19" s="7" t="s">
        <v>175</v>
      </c>
      <c r="H19" s="7" t="s">
        <v>181</v>
      </c>
      <c r="I19" s="15">
        <v>2</v>
      </c>
      <c r="J19" s="18">
        <v>2</v>
      </c>
    </row>
    <row r="20" spans="1:10">
      <c r="A20" s="17">
        <v>15</v>
      </c>
      <c r="B20" s="186">
        <v>6</v>
      </c>
      <c r="C20" s="188" t="s">
        <v>92</v>
      </c>
      <c r="D20" s="8" t="s">
        <v>93</v>
      </c>
      <c r="E20" s="9">
        <v>2</v>
      </c>
      <c r="F20" s="21" t="s">
        <v>182</v>
      </c>
      <c r="G20" s="7" t="s">
        <v>175</v>
      </c>
      <c r="H20" s="7" t="s">
        <v>181</v>
      </c>
      <c r="I20" s="15">
        <v>2</v>
      </c>
      <c r="J20" s="18">
        <v>2</v>
      </c>
    </row>
    <row r="21" spans="1:10">
      <c r="A21" s="19">
        <v>16</v>
      </c>
      <c r="B21" s="185">
        <v>7</v>
      </c>
      <c r="C21" s="188" t="s">
        <v>92</v>
      </c>
      <c r="D21" s="8" t="s">
        <v>93</v>
      </c>
      <c r="E21" s="9">
        <v>2</v>
      </c>
      <c r="F21" s="21" t="s">
        <v>183</v>
      </c>
      <c r="G21" s="7" t="s">
        <v>175</v>
      </c>
      <c r="H21" s="7" t="s">
        <v>176</v>
      </c>
      <c r="I21" s="15">
        <v>1</v>
      </c>
      <c r="J21" s="18">
        <v>2</v>
      </c>
    </row>
    <row r="22" spans="1:10">
      <c r="A22" s="19">
        <v>17</v>
      </c>
      <c r="B22" s="185">
        <v>8</v>
      </c>
      <c r="C22" s="188" t="s">
        <v>92</v>
      </c>
      <c r="D22" s="8" t="s">
        <v>93</v>
      </c>
      <c r="E22" s="9">
        <v>2</v>
      </c>
      <c r="F22" s="21" t="s">
        <v>184</v>
      </c>
      <c r="G22" s="7" t="s">
        <v>175</v>
      </c>
      <c r="H22" s="7" t="s">
        <v>176</v>
      </c>
      <c r="I22" s="15">
        <v>1</v>
      </c>
      <c r="J22" s="18">
        <v>2</v>
      </c>
    </row>
    <row r="23" spans="1:10">
      <c r="A23" s="17">
        <v>18</v>
      </c>
      <c r="B23" s="185">
        <v>9</v>
      </c>
      <c r="C23" s="188" t="s">
        <v>92</v>
      </c>
      <c r="D23" s="8" t="s">
        <v>93</v>
      </c>
      <c r="E23" s="9">
        <v>2</v>
      </c>
      <c r="F23" s="21" t="s">
        <v>185</v>
      </c>
      <c r="G23" s="7" t="s">
        <v>175</v>
      </c>
      <c r="H23" s="7" t="s">
        <v>176</v>
      </c>
      <c r="I23" s="15">
        <v>4</v>
      </c>
      <c r="J23" s="18" t="s">
        <v>143</v>
      </c>
    </row>
    <row r="24" spans="1:10">
      <c r="A24" s="19">
        <v>19</v>
      </c>
      <c r="B24" s="185">
        <v>1</v>
      </c>
      <c r="C24" s="188" t="s">
        <v>92</v>
      </c>
      <c r="D24" s="8" t="s">
        <v>93</v>
      </c>
      <c r="E24" s="9">
        <v>3</v>
      </c>
      <c r="F24" s="21" t="s">
        <v>221</v>
      </c>
      <c r="G24" s="7" t="s">
        <v>8</v>
      </c>
      <c r="H24" s="7" t="s">
        <v>222</v>
      </c>
      <c r="I24" s="15">
        <v>3</v>
      </c>
      <c r="J24" s="18">
        <v>3</v>
      </c>
    </row>
    <row r="25" spans="1:10">
      <c r="A25" s="19">
        <v>20</v>
      </c>
      <c r="B25" s="186">
        <v>2</v>
      </c>
      <c r="C25" s="188" t="s">
        <v>92</v>
      </c>
      <c r="D25" s="8" t="s">
        <v>93</v>
      </c>
      <c r="E25" s="24">
        <v>3</v>
      </c>
      <c r="F25" s="21" t="s">
        <v>223</v>
      </c>
      <c r="G25" s="7" t="s">
        <v>8</v>
      </c>
      <c r="H25" s="7" t="s">
        <v>222</v>
      </c>
      <c r="I25" s="15">
        <v>4</v>
      </c>
      <c r="J25" s="18">
        <v>2</v>
      </c>
    </row>
    <row r="26" spans="1:10">
      <c r="A26" s="17">
        <v>21</v>
      </c>
      <c r="B26" s="185">
        <v>3</v>
      </c>
      <c r="C26" s="188" t="s">
        <v>92</v>
      </c>
      <c r="D26" s="8" t="s">
        <v>93</v>
      </c>
      <c r="E26" s="9">
        <v>3</v>
      </c>
      <c r="F26" s="21" t="s">
        <v>224</v>
      </c>
      <c r="G26" s="7" t="s">
        <v>8</v>
      </c>
      <c r="H26" s="7" t="s">
        <v>222</v>
      </c>
      <c r="I26" s="15">
        <v>4</v>
      </c>
      <c r="J26" s="18">
        <v>1</v>
      </c>
    </row>
    <row r="27" spans="1:10">
      <c r="A27" s="19">
        <v>22</v>
      </c>
      <c r="B27" s="186">
        <v>4</v>
      </c>
      <c r="C27" s="188" t="s">
        <v>92</v>
      </c>
      <c r="D27" s="8" t="s">
        <v>93</v>
      </c>
      <c r="E27" s="24">
        <v>3</v>
      </c>
      <c r="F27" s="21" t="s">
        <v>225</v>
      </c>
      <c r="G27" s="7" t="s">
        <v>8</v>
      </c>
      <c r="H27" s="7" t="s">
        <v>222</v>
      </c>
      <c r="I27" s="15">
        <v>1</v>
      </c>
      <c r="J27" s="18">
        <v>2</v>
      </c>
    </row>
    <row r="28" spans="1:10">
      <c r="A28" s="19">
        <v>23</v>
      </c>
      <c r="B28" s="185">
        <v>5</v>
      </c>
      <c r="C28" s="188" t="s">
        <v>92</v>
      </c>
      <c r="D28" s="8" t="s">
        <v>93</v>
      </c>
      <c r="E28" s="9">
        <v>3</v>
      </c>
      <c r="F28" s="21" t="s">
        <v>226</v>
      </c>
      <c r="G28" s="7" t="s">
        <v>8</v>
      </c>
      <c r="H28" s="7" t="s">
        <v>222</v>
      </c>
      <c r="I28" s="15">
        <v>4</v>
      </c>
      <c r="J28" s="18">
        <v>2</v>
      </c>
    </row>
    <row r="29" spans="1:10">
      <c r="A29" s="17">
        <v>24</v>
      </c>
      <c r="B29" s="186">
        <v>6</v>
      </c>
      <c r="C29" s="188" t="s">
        <v>92</v>
      </c>
      <c r="D29" s="8" t="s">
        <v>93</v>
      </c>
      <c r="E29" s="24">
        <v>3</v>
      </c>
      <c r="F29" s="21" t="s">
        <v>227</v>
      </c>
      <c r="G29" s="7" t="s">
        <v>8</v>
      </c>
      <c r="H29" s="7" t="s">
        <v>222</v>
      </c>
      <c r="I29" s="15" t="s">
        <v>90</v>
      </c>
      <c r="J29" s="18">
        <v>1</v>
      </c>
    </row>
    <row r="30" spans="1:10">
      <c r="A30" s="19">
        <v>25</v>
      </c>
      <c r="B30" s="185">
        <v>7</v>
      </c>
      <c r="C30" s="188" t="s">
        <v>92</v>
      </c>
      <c r="D30" s="8" t="s">
        <v>93</v>
      </c>
      <c r="E30" s="9">
        <v>3</v>
      </c>
      <c r="F30" s="21" t="s">
        <v>228</v>
      </c>
      <c r="G30" s="7" t="s">
        <v>8</v>
      </c>
      <c r="H30" s="7" t="s">
        <v>222</v>
      </c>
      <c r="I30" s="15">
        <v>2</v>
      </c>
      <c r="J30" s="18"/>
    </row>
    <row r="31" spans="1:10">
      <c r="A31" s="19">
        <v>26</v>
      </c>
      <c r="B31" s="185">
        <v>8</v>
      </c>
      <c r="C31" s="188" t="s">
        <v>92</v>
      </c>
      <c r="D31" s="8" t="s">
        <v>93</v>
      </c>
      <c r="E31" s="24">
        <v>3</v>
      </c>
      <c r="F31" s="21" t="s">
        <v>229</v>
      </c>
      <c r="G31" s="7" t="s">
        <v>8</v>
      </c>
      <c r="H31" s="7" t="s">
        <v>222</v>
      </c>
      <c r="I31" s="15">
        <v>1</v>
      </c>
      <c r="J31" s="18"/>
    </row>
    <row r="32" spans="1:10">
      <c r="A32" s="17">
        <v>27</v>
      </c>
      <c r="B32" s="186">
        <v>9</v>
      </c>
      <c r="C32" s="188" t="s">
        <v>92</v>
      </c>
      <c r="D32" s="8" t="s">
        <v>93</v>
      </c>
      <c r="E32" s="9">
        <v>3</v>
      </c>
      <c r="F32" s="21" t="s">
        <v>230</v>
      </c>
      <c r="G32" s="7" t="s">
        <v>8</v>
      </c>
      <c r="H32" s="7" t="s">
        <v>222</v>
      </c>
      <c r="I32" s="15">
        <v>3</v>
      </c>
      <c r="J32" s="18">
        <v>3</v>
      </c>
    </row>
    <row r="33" spans="1:10">
      <c r="A33" s="19">
        <v>28</v>
      </c>
      <c r="B33" s="185">
        <v>10</v>
      </c>
      <c r="C33" s="188" t="s">
        <v>92</v>
      </c>
      <c r="D33" s="8" t="s">
        <v>93</v>
      </c>
      <c r="E33" s="24">
        <v>3</v>
      </c>
      <c r="F33" s="21" t="s">
        <v>231</v>
      </c>
      <c r="G33" s="7" t="s">
        <v>8</v>
      </c>
      <c r="H33" s="7" t="s">
        <v>222</v>
      </c>
      <c r="I33" s="15">
        <v>1</v>
      </c>
      <c r="J33" s="18">
        <v>1</v>
      </c>
    </row>
    <row r="34" spans="1:10">
      <c r="A34" s="19">
        <v>29</v>
      </c>
      <c r="B34" s="185">
        <v>1</v>
      </c>
      <c r="C34" s="188" t="s">
        <v>92</v>
      </c>
      <c r="D34" s="8" t="s">
        <v>93</v>
      </c>
      <c r="E34" s="9">
        <v>4</v>
      </c>
      <c r="F34" s="21" t="s">
        <v>108</v>
      </c>
      <c r="G34" s="25" t="s">
        <v>5</v>
      </c>
      <c r="H34" s="15"/>
      <c r="I34" s="15">
        <v>2</v>
      </c>
      <c r="J34" s="18">
        <v>6</v>
      </c>
    </row>
    <row r="35" spans="1:10">
      <c r="A35" s="17">
        <v>30</v>
      </c>
      <c r="B35" s="186">
        <v>2</v>
      </c>
      <c r="C35" s="188" t="s">
        <v>92</v>
      </c>
      <c r="D35" s="8" t="s">
        <v>93</v>
      </c>
      <c r="E35" s="9">
        <v>4</v>
      </c>
      <c r="F35" s="21" t="s">
        <v>109</v>
      </c>
      <c r="G35" s="25" t="s">
        <v>5</v>
      </c>
      <c r="H35" s="15"/>
      <c r="I35" s="15">
        <v>2</v>
      </c>
      <c r="J35" s="18">
        <v>6</v>
      </c>
    </row>
    <row r="36" spans="1:10">
      <c r="A36" s="19">
        <v>31</v>
      </c>
      <c r="B36" s="185">
        <v>3</v>
      </c>
      <c r="C36" s="188" t="s">
        <v>92</v>
      </c>
      <c r="D36" s="8" t="s">
        <v>93</v>
      </c>
      <c r="E36" s="9">
        <v>4</v>
      </c>
      <c r="F36" s="21" t="s">
        <v>110</v>
      </c>
      <c r="G36" s="25" t="s">
        <v>5</v>
      </c>
      <c r="H36" s="15"/>
      <c r="I36" s="15">
        <v>2</v>
      </c>
      <c r="J36" s="18">
        <v>6</v>
      </c>
    </row>
    <row r="37" spans="1:10">
      <c r="A37" s="19">
        <v>32</v>
      </c>
      <c r="B37" s="186">
        <v>4</v>
      </c>
      <c r="C37" s="188" t="s">
        <v>92</v>
      </c>
      <c r="D37" s="8" t="s">
        <v>93</v>
      </c>
      <c r="E37" s="9">
        <v>4</v>
      </c>
      <c r="F37" s="21" t="s">
        <v>111</v>
      </c>
      <c r="G37" s="25" t="s">
        <v>5</v>
      </c>
      <c r="H37" s="15"/>
      <c r="I37" s="15">
        <v>6</v>
      </c>
      <c r="J37" s="18">
        <v>1</v>
      </c>
    </row>
    <row r="38" spans="1:10">
      <c r="A38" s="17">
        <v>33</v>
      </c>
      <c r="B38" s="185">
        <v>5</v>
      </c>
      <c r="C38" s="188" t="s">
        <v>92</v>
      </c>
      <c r="D38" s="8" t="s">
        <v>93</v>
      </c>
      <c r="E38" s="9">
        <v>4</v>
      </c>
      <c r="F38" s="21" t="s">
        <v>112</v>
      </c>
      <c r="G38" s="25" t="s">
        <v>5</v>
      </c>
      <c r="H38" s="15"/>
      <c r="I38" s="15">
        <v>3</v>
      </c>
      <c r="J38" s="18">
        <v>10</v>
      </c>
    </row>
    <row r="39" spans="1:10">
      <c r="A39" s="19">
        <v>34</v>
      </c>
      <c r="B39" s="186">
        <v>6</v>
      </c>
      <c r="C39" s="188" t="s">
        <v>92</v>
      </c>
      <c r="D39" s="8" t="s">
        <v>93</v>
      </c>
      <c r="E39" s="9">
        <v>4</v>
      </c>
      <c r="F39" s="21" t="s">
        <v>113</v>
      </c>
      <c r="G39" s="25" t="s">
        <v>5</v>
      </c>
      <c r="H39" s="15"/>
      <c r="I39" s="15">
        <v>3</v>
      </c>
      <c r="J39" s="18">
        <v>7</v>
      </c>
    </row>
    <row r="40" spans="1:10">
      <c r="A40" s="19">
        <v>35</v>
      </c>
      <c r="B40" s="185">
        <v>7</v>
      </c>
      <c r="C40" s="188" t="s">
        <v>92</v>
      </c>
      <c r="D40" s="8" t="s">
        <v>93</v>
      </c>
      <c r="E40" s="9">
        <v>4</v>
      </c>
      <c r="F40" s="21" t="s">
        <v>114</v>
      </c>
      <c r="G40" s="25" t="s">
        <v>5</v>
      </c>
      <c r="H40" s="15"/>
      <c r="I40" s="15">
        <v>3</v>
      </c>
      <c r="J40" s="18">
        <v>6</v>
      </c>
    </row>
    <row r="41" spans="1:10">
      <c r="A41" s="17">
        <v>36</v>
      </c>
      <c r="B41" s="186">
        <v>8</v>
      </c>
      <c r="C41" s="188" t="s">
        <v>92</v>
      </c>
      <c r="D41" s="8" t="s">
        <v>93</v>
      </c>
      <c r="E41" s="9">
        <v>4</v>
      </c>
      <c r="F41" s="21" t="s">
        <v>115</v>
      </c>
      <c r="G41" s="25" t="s">
        <v>5</v>
      </c>
      <c r="H41" s="15"/>
      <c r="I41" s="15">
        <v>3</v>
      </c>
      <c r="J41" s="18">
        <v>6</v>
      </c>
    </row>
    <row r="42" spans="1:10">
      <c r="A42" s="19">
        <v>37</v>
      </c>
      <c r="B42" s="185">
        <v>9</v>
      </c>
      <c r="C42" s="188" t="s">
        <v>92</v>
      </c>
      <c r="D42" s="8" t="s">
        <v>93</v>
      </c>
      <c r="E42" s="9">
        <v>4</v>
      </c>
      <c r="F42" s="21" t="s">
        <v>116</v>
      </c>
      <c r="G42" s="25" t="s">
        <v>5</v>
      </c>
      <c r="H42" s="15"/>
      <c r="I42" s="15">
        <v>6</v>
      </c>
      <c r="J42" s="18">
        <v>3</v>
      </c>
    </row>
    <row r="43" spans="1:10">
      <c r="A43" s="19">
        <v>38</v>
      </c>
      <c r="B43" s="186">
        <v>10</v>
      </c>
      <c r="C43" s="188" t="s">
        <v>92</v>
      </c>
      <c r="D43" s="8" t="s">
        <v>93</v>
      </c>
      <c r="E43" s="9">
        <v>4</v>
      </c>
      <c r="F43" s="21" t="s">
        <v>117</v>
      </c>
      <c r="G43" s="25" t="s">
        <v>5</v>
      </c>
      <c r="H43" s="15"/>
      <c r="I43" s="15">
        <v>3</v>
      </c>
      <c r="J43" s="18">
        <v>10</v>
      </c>
    </row>
    <row r="44" spans="1:10">
      <c r="A44" s="17">
        <v>39</v>
      </c>
      <c r="B44" s="185">
        <v>11</v>
      </c>
      <c r="C44" s="188" t="s">
        <v>92</v>
      </c>
      <c r="D44" s="8" t="s">
        <v>93</v>
      </c>
      <c r="E44" s="9">
        <v>4</v>
      </c>
      <c r="F44" s="21" t="s">
        <v>118</v>
      </c>
      <c r="G44" s="25" t="s">
        <v>5</v>
      </c>
      <c r="H44" s="15"/>
      <c r="I44" s="15" t="s">
        <v>119</v>
      </c>
      <c r="J44" s="18"/>
    </row>
    <row r="45" spans="1:10">
      <c r="A45" s="19">
        <v>40</v>
      </c>
      <c r="B45" s="185">
        <v>1</v>
      </c>
      <c r="C45" s="187" t="s">
        <v>92</v>
      </c>
      <c r="D45" s="8" t="s">
        <v>93</v>
      </c>
      <c r="E45" s="9" t="s">
        <v>245</v>
      </c>
      <c r="F45" s="8" t="s">
        <v>66</v>
      </c>
      <c r="G45" s="15" t="s">
        <v>56</v>
      </c>
      <c r="H45" s="7" t="s">
        <v>69</v>
      </c>
      <c r="I45" s="7">
        <v>5</v>
      </c>
      <c r="J45" s="20">
        <v>3</v>
      </c>
    </row>
    <row r="46" spans="1:10">
      <c r="A46" s="19">
        <v>41</v>
      </c>
      <c r="B46" s="186">
        <v>2</v>
      </c>
      <c r="C46" s="188" t="s">
        <v>92</v>
      </c>
      <c r="D46" s="8" t="s">
        <v>93</v>
      </c>
      <c r="E46" s="9" t="s">
        <v>245</v>
      </c>
      <c r="F46" s="14" t="s">
        <v>67</v>
      </c>
      <c r="G46" s="15" t="s">
        <v>56</v>
      </c>
      <c r="H46" s="15" t="s">
        <v>69</v>
      </c>
      <c r="I46" s="15">
        <v>2</v>
      </c>
      <c r="J46" s="18">
        <v>3</v>
      </c>
    </row>
    <row r="47" spans="1:10">
      <c r="A47" s="17">
        <v>42</v>
      </c>
      <c r="B47" s="185">
        <v>3</v>
      </c>
      <c r="C47" s="188" t="s">
        <v>92</v>
      </c>
      <c r="D47" s="8" t="s">
        <v>93</v>
      </c>
      <c r="E47" s="9" t="s">
        <v>246</v>
      </c>
      <c r="F47" s="8" t="s">
        <v>68</v>
      </c>
      <c r="G47" s="15" t="s">
        <v>56</v>
      </c>
      <c r="H47" s="7" t="s">
        <v>69</v>
      </c>
      <c r="I47" s="7">
        <v>2</v>
      </c>
      <c r="J47" s="20">
        <v>4</v>
      </c>
    </row>
    <row r="48" spans="1:10">
      <c r="A48" s="19">
        <v>43</v>
      </c>
      <c r="B48" s="186">
        <v>4</v>
      </c>
      <c r="C48" s="188" t="s">
        <v>92</v>
      </c>
      <c r="D48" s="8" t="s">
        <v>93</v>
      </c>
      <c r="E48" s="9" t="s">
        <v>246</v>
      </c>
      <c r="F48" s="8" t="s">
        <v>71</v>
      </c>
      <c r="G48" s="15" t="s">
        <v>56</v>
      </c>
      <c r="H48" s="7" t="s">
        <v>69</v>
      </c>
      <c r="I48" s="7">
        <v>2</v>
      </c>
      <c r="J48" s="20">
        <v>4</v>
      </c>
    </row>
    <row r="49" spans="1:10">
      <c r="A49" s="19">
        <v>44</v>
      </c>
      <c r="B49" s="185">
        <v>5</v>
      </c>
      <c r="C49" s="188" t="s">
        <v>92</v>
      </c>
      <c r="D49" s="8" t="s">
        <v>93</v>
      </c>
      <c r="E49" s="9" t="s">
        <v>246</v>
      </c>
      <c r="F49" s="26" t="s">
        <v>72</v>
      </c>
      <c r="G49" s="15" t="s">
        <v>56</v>
      </c>
      <c r="H49" s="7" t="s">
        <v>69</v>
      </c>
      <c r="I49" s="7">
        <v>1</v>
      </c>
      <c r="J49" s="20">
        <v>7</v>
      </c>
    </row>
    <row r="50" spans="1:10">
      <c r="A50" s="17">
        <v>45</v>
      </c>
      <c r="B50" s="186">
        <v>6</v>
      </c>
      <c r="C50" s="188" t="s">
        <v>92</v>
      </c>
      <c r="D50" s="8" t="s">
        <v>93</v>
      </c>
      <c r="E50" s="9" t="s">
        <v>246</v>
      </c>
      <c r="F50" s="8" t="s">
        <v>73</v>
      </c>
      <c r="G50" s="15" t="s">
        <v>56</v>
      </c>
      <c r="H50" s="7" t="s">
        <v>70</v>
      </c>
      <c r="I50" s="7">
        <v>1</v>
      </c>
      <c r="J50" s="20">
        <v>1</v>
      </c>
    </row>
    <row r="51" spans="1:10">
      <c r="A51" s="19">
        <v>46</v>
      </c>
      <c r="B51" s="185">
        <v>7</v>
      </c>
      <c r="C51" s="188" t="s">
        <v>92</v>
      </c>
      <c r="D51" s="8" t="s">
        <v>93</v>
      </c>
      <c r="E51" s="9" t="s">
        <v>246</v>
      </c>
      <c r="F51" s="8" t="s">
        <v>74</v>
      </c>
      <c r="G51" s="15" t="s">
        <v>56</v>
      </c>
      <c r="H51" s="7" t="s">
        <v>70</v>
      </c>
      <c r="I51" s="7">
        <v>4</v>
      </c>
      <c r="J51" s="20">
        <v>2</v>
      </c>
    </row>
    <row r="52" spans="1:10">
      <c r="A52" s="19">
        <v>47</v>
      </c>
      <c r="B52" s="185">
        <v>1</v>
      </c>
      <c r="C52" s="188" t="s">
        <v>92</v>
      </c>
      <c r="D52" s="8" t="s">
        <v>93</v>
      </c>
      <c r="E52" s="9" t="s">
        <v>246</v>
      </c>
      <c r="F52" s="21" t="s">
        <v>196</v>
      </c>
      <c r="G52" s="7" t="s">
        <v>197</v>
      </c>
      <c r="H52" s="7" t="s">
        <v>198</v>
      </c>
      <c r="I52" s="15">
        <v>4</v>
      </c>
      <c r="J52" s="18">
        <v>2</v>
      </c>
    </row>
    <row r="53" spans="1:10">
      <c r="A53" s="17">
        <v>48</v>
      </c>
      <c r="B53" s="186">
        <v>2</v>
      </c>
      <c r="C53" s="188" t="s">
        <v>92</v>
      </c>
      <c r="D53" s="8" t="s">
        <v>93</v>
      </c>
      <c r="E53" s="9" t="s">
        <v>246</v>
      </c>
      <c r="F53" s="21" t="s">
        <v>199</v>
      </c>
      <c r="G53" s="7" t="s">
        <v>197</v>
      </c>
      <c r="H53" s="7" t="s">
        <v>200</v>
      </c>
      <c r="I53" s="15">
        <v>2</v>
      </c>
      <c r="J53" s="18">
        <v>1</v>
      </c>
    </row>
    <row r="54" spans="1:10">
      <c r="A54" s="19">
        <v>49</v>
      </c>
      <c r="B54" s="185">
        <v>3</v>
      </c>
      <c r="C54" s="188" t="s">
        <v>92</v>
      </c>
      <c r="D54" s="8" t="s">
        <v>93</v>
      </c>
      <c r="E54" s="9" t="s">
        <v>246</v>
      </c>
      <c r="F54" s="21" t="s">
        <v>201</v>
      </c>
      <c r="G54" s="7" t="s">
        <v>197</v>
      </c>
      <c r="H54" s="7" t="s">
        <v>200</v>
      </c>
      <c r="I54" s="15">
        <v>2</v>
      </c>
      <c r="J54" s="18">
        <v>1</v>
      </c>
    </row>
    <row r="55" spans="1:10">
      <c r="A55" s="19">
        <v>50</v>
      </c>
      <c r="B55" s="186">
        <v>4</v>
      </c>
      <c r="C55" s="188" t="s">
        <v>92</v>
      </c>
      <c r="D55" s="8" t="s">
        <v>93</v>
      </c>
      <c r="E55" s="9" t="s">
        <v>246</v>
      </c>
      <c r="F55" s="21" t="s">
        <v>202</v>
      </c>
      <c r="G55" s="7" t="s">
        <v>197</v>
      </c>
      <c r="H55" s="7" t="s">
        <v>203</v>
      </c>
      <c r="I55" s="15">
        <v>2</v>
      </c>
      <c r="J55" s="18">
        <v>2</v>
      </c>
    </row>
    <row r="56" spans="1:10">
      <c r="A56" s="17">
        <v>51</v>
      </c>
      <c r="B56" s="185">
        <v>5</v>
      </c>
      <c r="C56" s="188" t="s">
        <v>92</v>
      </c>
      <c r="D56" s="8" t="s">
        <v>93</v>
      </c>
      <c r="E56" s="9" t="s">
        <v>246</v>
      </c>
      <c r="F56" s="21" t="s">
        <v>204</v>
      </c>
      <c r="G56" s="7" t="s">
        <v>197</v>
      </c>
      <c r="H56" s="7" t="s">
        <v>203</v>
      </c>
      <c r="I56" s="15">
        <v>2</v>
      </c>
      <c r="J56" s="18">
        <v>2</v>
      </c>
    </row>
    <row r="57" spans="1:10">
      <c r="A57" s="19">
        <v>52</v>
      </c>
      <c r="B57" s="186">
        <v>6</v>
      </c>
      <c r="C57" s="188" t="s">
        <v>92</v>
      </c>
      <c r="D57" s="8" t="s">
        <v>93</v>
      </c>
      <c r="E57" s="9" t="s">
        <v>246</v>
      </c>
      <c r="F57" s="21" t="s">
        <v>205</v>
      </c>
      <c r="G57" s="7" t="s">
        <v>197</v>
      </c>
      <c r="H57" s="7" t="s">
        <v>203</v>
      </c>
      <c r="I57" s="15">
        <v>2</v>
      </c>
      <c r="J57" s="18">
        <v>2</v>
      </c>
    </row>
    <row r="58" spans="1:10">
      <c r="A58" s="19">
        <v>53</v>
      </c>
      <c r="B58" s="185">
        <v>7</v>
      </c>
      <c r="C58" s="188" t="s">
        <v>92</v>
      </c>
      <c r="D58" s="8" t="s">
        <v>93</v>
      </c>
      <c r="E58" s="9" t="s">
        <v>246</v>
      </c>
      <c r="F58" s="21" t="s">
        <v>206</v>
      </c>
      <c r="G58" s="7" t="s">
        <v>197</v>
      </c>
      <c r="H58" s="7" t="s">
        <v>207</v>
      </c>
      <c r="I58" s="15">
        <v>1</v>
      </c>
      <c r="J58" s="18">
        <v>3</v>
      </c>
    </row>
    <row r="59" spans="1:10">
      <c r="A59" s="17">
        <v>54</v>
      </c>
      <c r="B59" s="185">
        <v>8</v>
      </c>
      <c r="C59" s="188" t="s">
        <v>92</v>
      </c>
      <c r="D59" s="8" t="s">
        <v>93</v>
      </c>
      <c r="E59" s="9" t="s">
        <v>246</v>
      </c>
      <c r="F59" s="21" t="s">
        <v>208</v>
      </c>
      <c r="G59" s="7" t="s">
        <v>197</v>
      </c>
      <c r="H59" s="7" t="s">
        <v>200</v>
      </c>
      <c r="I59" s="15">
        <v>2</v>
      </c>
      <c r="J59" s="18">
        <v>1</v>
      </c>
    </row>
    <row r="60" spans="1:10">
      <c r="A60" s="19">
        <v>55</v>
      </c>
      <c r="B60" s="185">
        <v>1</v>
      </c>
      <c r="C60" s="188" t="s">
        <v>92</v>
      </c>
      <c r="D60" s="8" t="s">
        <v>93</v>
      </c>
      <c r="E60" s="9" t="s">
        <v>247</v>
      </c>
      <c r="F60" s="21" t="s">
        <v>159</v>
      </c>
      <c r="G60" s="25" t="s">
        <v>12</v>
      </c>
      <c r="H60" s="15" t="s">
        <v>160</v>
      </c>
      <c r="I60" s="15">
        <v>4</v>
      </c>
      <c r="J60" s="18">
        <v>1</v>
      </c>
    </row>
    <row r="61" spans="1:10">
      <c r="A61" s="19">
        <v>56</v>
      </c>
      <c r="B61" s="186">
        <v>2</v>
      </c>
      <c r="C61" s="188" t="s">
        <v>92</v>
      </c>
      <c r="D61" s="8" t="s">
        <v>93</v>
      </c>
      <c r="E61" s="9" t="s">
        <v>247</v>
      </c>
      <c r="F61" s="21" t="s">
        <v>161</v>
      </c>
      <c r="G61" s="25" t="s">
        <v>12</v>
      </c>
      <c r="H61" s="15" t="s">
        <v>160</v>
      </c>
      <c r="I61" s="15" t="s">
        <v>143</v>
      </c>
      <c r="J61" s="18">
        <v>10</v>
      </c>
    </row>
    <row r="62" spans="1:10">
      <c r="A62" s="17">
        <v>57</v>
      </c>
      <c r="B62" s="185">
        <v>3</v>
      </c>
      <c r="C62" s="188" t="s">
        <v>92</v>
      </c>
      <c r="D62" s="8" t="s">
        <v>93</v>
      </c>
      <c r="E62" s="9" t="s">
        <v>248</v>
      </c>
      <c r="F62" s="8" t="s">
        <v>162</v>
      </c>
      <c r="G62" s="25" t="s">
        <v>12</v>
      </c>
      <c r="H62" s="15" t="s">
        <v>160</v>
      </c>
      <c r="I62" s="7" t="s">
        <v>163</v>
      </c>
      <c r="J62" s="20">
        <v>8</v>
      </c>
    </row>
    <row r="63" spans="1:10">
      <c r="A63" s="19">
        <v>58</v>
      </c>
      <c r="B63" s="186">
        <v>4</v>
      </c>
      <c r="C63" s="188" t="s">
        <v>92</v>
      </c>
      <c r="D63" s="8" t="s">
        <v>93</v>
      </c>
      <c r="E63" s="9" t="s">
        <v>248</v>
      </c>
      <c r="F63" s="3" t="s">
        <v>164</v>
      </c>
      <c r="G63" s="25" t="s">
        <v>12</v>
      </c>
      <c r="H63" s="15" t="s">
        <v>160</v>
      </c>
      <c r="I63" s="7" t="s">
        <v>163</v>
      </c>
      <c r="J63" s="20">
        <v>8</v>
      </c>
    </row>
    <row r="64" spans="1:10">
      <c r="A64" s="19">
        <v>59</v>
      </c>
      <c r="B64" s="185">
        <v>5</v>
      </c>
      <c r="C64" s="188" t="s">
        <v>92</v>
      </c>
      <c r="D64" s="8" t="s">
        <v>93</v>
      </c>
      <c r="E64" s="9" t="s">
        <v>248</v>
      </c>
      <c r="F64" s="8" t="s">
        <v>165</v>
      </c>
      <c r="G64" s="25" t="s">
        <v>12</v>
      </c>
      <c r="H64" s="15" t="s">
        <v>160</v>
      </c>
      <c r="I64" s="7" t="s">
        <v>163</v>
      </c>
      <c r="J64" s="20">
        <v>9</v>
      </c>
    </row>
    <row r="65" spans="1:10">
      <c r="A65" s="17">
        <v>60</v>
      </c>
      <c r="B65" s="186">
        <v>6</v>
      </c>
      <c r="C65" s="188" t="s">
        <v>92</v>
      </c>
      <c r="D65" s="8" t="s">
        <v>93</v>
      </c>
      <c r="E65" s="9" t="s">
        <v>248</v>
      </c>
      <c r="F65" s="22" t="s">
        <v>166</v>
      </c>
      <c r="G65" s="25" t="s">
        <v>12</v>
      </c>
      <c r="H65" s="15" t="s">
        <v>160</v>
      </c>
      <c r="I65" s="7" t="s">
        <v>97</v>
      </c>
      <c r="J65" s="20"/>
    </row>
    <row r="66" spans="1:10">
      <c r="A66" s="19">
        <v>61</v>
      </c>
      <c r="B66" s="185">
        <v>7</v>
      </c>
      <c r="C66" s="188" t="s">
        <v>92</v>
      </c>
      <c r="D66" s="8" t="s">
        <v>93</v>
      </c>
      <c r="E66" s="9" t="s">
        <v>248</v>
      </c>
      <c r="F66" s="22" t="s">
        <v>167</v>
      </c>
      <c r="G66" s="25" t="s">
        <v>12</v>
      </c>
      <c r="H66" s="15" t="s">
        <v>160</v>
      </c>
      <c r="I66" s="7" t="s">
        <v>163</v>
      </c>
      <c r="J66" s="20"/>
    </row>
    <row r="67" spans="1:10">
      <c r="A67" s="19">
        <v>62</v>
      </c>
      <c r="B67" s="186">
        <v>8</v>
      </c>
      <c r="C67" s="188" t="s">
        <v>92</v>
      </c>
      <c r="D67" s="8" t="s">
        <v>93</v>
      </c>
      <c r="E67" s="9" t="s">
        <v>248</v>
      </c>
      <c r="F67" s="22" t="s">
        <v>168</v>
      </c>
      <c r="G67" s="25" t="s">
        <v>12</v>
      </c>
      <c r="H67" s="15" t="s">
        <v>160</v>
      </c>
      <c r="I67" s="7">
        <v>1</v>
      </c>
      <c r="J67" s="20">
        <v>7</v>
      </c>
    </row>
    <row r="68" spans="1:10">
      <c r="A68" s="17">
        <v>63</v>
      </c>
      <c r="B68" s="185">
        <v>9</v>
      </c>
      <c r="C68" s="188" t="s">
        <v>92</v>
      </c>
      <c r="D68" s="8" t="s">
        <v>93</v>
      </c>
      <c r="E68" s="9" t="s">
        <v>248</v>
      </c>
      <c r="F68" s="21" t="s">
        <v>169</v>
      </c>
      <c r="G68" s="25" t="s">
        <v>12</v>
      </c>
      <c r="H68" s="15" t="s">
        <v>160</v>
      </c>
      <c r="I68" s="15">
        <v>1</v>
      </c>
      <c r="J68" s="18">
        <v>2</v>
      </c>
    </row>
    <row r="69" spans="1:10">
      <c r="A69" s="19">
        <v>64</v>
      </c>
      <c r="B69" s="186">
        <v>10</v>
      </c>
      <c r="C69" s="188" t="s">
        <v>92</v>
      </c>
      <c r="D69" s="8" t="s">
        <v>93</v>
      </c>
      <c r="E69" s="9" t="s">
        <v>248</v>
      </c>
      <c r="F69" s="21" t="s">
        <v>170</v>
      </c>
      <c r="G69" s="25" t="s">
        <v>12</v>
      </c>
      <c r="H69" s="15" t="s">
        <v>160</v>
      </c>
      <c r="I69" s="15">
        <v>1</v>
      </c>
      <c r="J69" s="18">
        <v>3</v>
      </c>
    </row>
    <row r="70" spans="1:10">
      <c r="A70" s="19">
        <v>65</v>
      </c>
      <c r="B70" s="185">
        <v>11</v>
      </c>
      <c r="C70" s="188" t="s">
        <v>92</v>
      </c>
      <c r="D70" s="8" t="s">
        <v>93</v>
      </c>
      <c r="E70" s="9" t="s">
        <v>248</v>
      </c>
      <c r="F70" s="21" t="s">
        <v>171</v>
      </c>
      <c r="G70" s="25" t="s">
        <v>12</v>
      </c>
      <c r="H70" s="15" t="s">
        <v>160</v>
      </c>
      <c r="I70" s="15">
        <v>1</v>
      </c>
      <c r="J70" s="18">
        <v>3</v>
      </c>
    </row>
    <row r="71" spans="1:10">
      <c r="A71" s="17">
        <v>66</v>
      </c>
      <c r="B71" s="186">
        <v>12</v>
      </c>
      <c r="C71" s="188" t="s">
        <v>92</v>
      </c>
      <c r="D71" s="8" t="s">
        <v>93</v>
      </c>
      <c r="E71" s="9" t="s">
        <v>248</v>
      </c>
      <c r="F71" s="21" t="s">
        <v>172</v>
      </c>
      <c r="G71" s="25" t="s">
        <v>12</v>
      </c>
      <c r="H71" s="15" t="s">
        <v>160</v>
      </c>
      <c r="I71" s="15">
        <v>1</v>
      </c>
      <c r="J71" s="18">
        <v>3</v>
      </c>
    </row>
    <row r="72" spans="1:10">
      <c r="A72" s="19">
        <v>67</v>
      </c>
      <c r="B72" s="185">
        <v>13</v>
      </c>
      <c r="C72" s="188" t="s">
        <v>92</v>
      </c>
      <c r="D72" s="8" t="s">
        <v>93</v>
      </c>
      <c r="E72" s="9" t="s">
        <v>248</v>
      </c>
      <c r="F72" s="21" t="s">
        <v>173</v>
      </c>
      <c r="G72" s="25" t="s">
        <v>12</v>
      </c>
      <c r="H72" s="15" t="s">
        <v>160</v>
      </c>
      <c r="I72" s="15">
        <v>1</v>
      </c>
      <c r="J72" s="18">
        <v>3</v>
      </c>
    </row>
    <row r="73" spans="1:10" s="27" customFormat="1">
      <c r="A73" s="19">
        <v>68</v>
      </c>
      <c r="B73" s="185">
        <v>1</v>
      </c>
      <c r="C73" s="188" t="s">
        <v>92</v>
      </c>
      <c r="D73" s="8" t="s">
        <v>93</v>
      </c>
      <c r="E73" s="9" t="s">
        <v>248</v>
      </c>
      <c r="F73" s="58" t="s">
        <v>130</v>
      </c>
      <c r="G73" s="59" t="s">
        <v>3</v>
      </c>
      <c r="H73" s="59" t="s">
        <v>145</v>
      </c>
      <c r="I73" s="59">
        <v>1</v>
      </c>
      <c r="J73" s="60">
        <v>2</v>
      </c>
    </row>
    <row r="74" spans="1:10">
      <c r="A74" s="17">
        <v>69</v>
      </c>
      <c r="B74" s="186">
        <v>2</v>
      </c>
      <c r="C74" s="188" t="s">
        <v>92</v>
      </c>
      <c r="D74" s="8" t="s">
        <v>93</v>
      </c>
      <c r="E74" s="9" t="s">
        <v>248</v>
      </c>
      <c r="F74" s="22" t="s">
        <v>131</v>
      </c>
      <c r="G74" s="59" t="s">
        <v>3</v>
      </c>
      <c r="H74" s="59" t="s">
        <v>145</v>
      </c>
      <c r="I74" s="7">
        <v>1</v>
      </c>
      <c r="J74" s="20">
        <v>5</v>
      </c>
    </row>
    <row r="75" spans="1:10">
      <c r="A75" s="19">
        <v>70</v>
      </c>
      <c r="B75" s="185">
        <v>3</v>
      </c>
      <c r="C75" s="188" t="s">
        <v>92</v>
      </c>
      <c r="D75" s="8" t="s">
        <v>93</v>
      </c>
      <c r="E75" s="9" t="s">
        <v>248</v>
      </c>
      <c r="F75" s="22" t="s">
        <v>132</v>
      </c>
      <c r="G75" s="59" t="s">
        <v>3</v>
      </c>
      <c r="H75" s="59" t="s">
        <v>145</v>
      </c>
      <c r="I75" s="7">
        <v>1</v>
      </c>
      <c r="J75" s="20">
        <v>5</v>
      </c>
    </row>
    <row r="76" spans="1:10">
      <c r="A76" s="19">
        <v>71</v>
      </c>
      <c r="B76" s="186">
        <v>4</v>
      </c>
      <c r="C76" s="188" t="s">
        <v>92</v>
      </c>
      <c r="D76" s="8" t="s">
        <v>93</v>
      </c>
      <c r="E76" s="9" t="s">
        <v>248</v>
      </c>
      <c r="F76" s="8" t="s">
        <v>133</v>
      </c>
      <c r="G76" s="59" t="s">
        <v>3</v>
      </c>
      <c r="H76" s="59" t="s">
        <v>145</v>
      </c>
      <c r="I76" s="7">
        <v>1</v>
      </c>
      <c r="J76" s="20" t="s">
        <v>143</v>
      </c>
    </row>
    <row r="77" spans="1:10">
      <c r="A77" s="17">
        <v>72</v>
      </c>
      <c r="B77" s="185">
        <v>5</v>
      </c>
      <c r="C77" s="188" t="s">
        <v>92</v>
      </c>
      <c r="D77" s="8" t="s">
        <v>93</v>
      </c>
      <c r="E77" s="9" t="s">
        <v>248</v>
      </c>
      <c r="F77" s="8" t="s">
        <v>134</v>
      </c>
      <c r="G77" s="59" t="s">
        <v>3</v>
      </c>
      <c r="H77" s="59" t="s">
        <v>145</v>
      </c>
      <c r="I77" s="7">
        <v>1</v>
      </c>
      <c r="J77" s="20" t="s">
        <v>143</v>
      </c>
    </row>
    <row r="78" spans="1:10">
      <c r="A78" s="19">
        <v>73</v>
      </c>
      <c r="B78" s="186">
        <v>6</v>
      </c>
      <c r="C78" s="188" t="s">
        <v>92</v>
      </c>
      <c r="D78" s="8" t="s">
        <v>93</v>
      </c>
      <c r="E78" s="9" t="s">
        <v>248</v>
      </c>
      <c r="F78" s="8" t="s">
        <v>135</v>
      </c>
      <c r="G78" s="59" t="s">
        <v>3</v>
      </c>
      <c r="H78" s="59" t="s">
        <v>145</v>
      </c>
      <c r="I78" s="7">
        <v>3</v>
      </c>
      <c r="J78" s="20">
        <v>8</v>
      </c>
    </row>
    <row r="79" spans="1:10">
      <c r="A79" s="19">
        <v>74</v>
      </c>
      <c r="B79" s="185">
        <v>7</v>
      </c>
      <c r="C79" s="188" t="s">
        <v>92</v>
      </c>
      <c r="D79" s="8" t="s">
        <v>93</v>
      </c>
      <c r="E79" s="9" t="s">
        <v>248</v>
      </c>
      <c r="F79" s="21" t="s">
        <v>136</v>
      </c>
      <c r="G79" s="59" t="s">
        <v>3</v>
      </c>
      <c r="H79" s="59" t="s">
        <v>145</v>
      </c>
      <c r="I79" s="15">
        <v>2</v>
      </c>
      <c r="J79" s="18">
        <v>2</v>
      </c>
    </row>
    <row r="80" spans="1:10">
      <c r="A80" s="17">
        <v>75</v>
      </c>
      <c r="B80" s="186">
        <v>8</v>
      </c>
      <c r="C80" s="188" t="s">
        <v>92</v>
      </c>
      <c r="D80" s="8" t="s">
        <v>93</v>
      </c>
      <c r="E80" s="9" t="s">
        <v>248</v>
      </c>
      <c r="F80" s="21" t="s">
        <v>137</v>
      </c>
      <c r="G80" s="59" t="s">
        <v>3</v>
      </c>
      <c r="H80" s="59" t="s">
        <v>145</v>
      </c>
      <c r="I80" s="15">
        <v>2</v>
      </c>
      <c r="J80" s="18">
        <v>2</v>
      </c>
    </row>
    <row r="81" spans="1:10">
      <c r="A81" s="19">
        <v>76</v>
      </c>
      <c r="B81" s="185">
        <v>9</v>
      </c>
      <c r="C81" s="188" t="s">
        <v>92</v>
      </c>
      <c r="D81" s="8" t="s">
        <v>93</v>
      </c>
      <c r="E81" s="9" t="s">
        <v>248</v>
      </c>
      <c r="F81" s="21" t="s">
        <v>138</v>
      </c>
      <c r="G81" s="59" t="s">
        <v>3</v>
      </c>
      <c r="H81" s="59" t="s">
        <v>145</v>
      </c>
      <c r="I81" s="15">
        <v>1</v>
      </c>
      <c r="J81" s="18" t="s">
        <v>143</v>
      </c>
    </row>
    <row r="82" spans="1:10">
      <c r="A82" s="19">
        <v>77</v>
      </c>
      <c r="B82" s="186">
        <v>10</v>
      </c>
      <c r="C82" s="188" t="s">
        <v>92</v>
      </c>
      <c r="D82" s="8" t="s">
        <v>93</v>
      </c>
      <c r="E82" s="9" t="s">
        <v>248</v>
      </c>
      <c r="F82" s="21" t="s">
        <v>139</v>
      </c>
      <c r="G82" s="59" t="s">
        <v>3</v>
      </c>
      <c r="H82" s="59" t="s">
        <v>145</v>
      </c>
      <c r="I82" s="15">
        <v>1</v>
      </c>
      <c r="J82" s="18" t="s">
        <v>144</v>
      </c>
    </row>
    <row r="83" spans="1:10">
      <c r="A83" s="17">
        <v>78</v>
      </c>
      <c r="B83" s="185">
        <v>11</v>
      </c>
      <c r="C83" s="188" t="s">
        <v>92</v>
      </c>
      <c r="D83" s="8" t="s">
        <v>93</v>
      </c>
      <c r="E83" s="9" t="s">
        <v>248</v>
      </c>
      <c r="F83" s="21" t="s">
        <v>140</v>
      </c>
      <c r="G83" s="59" t="s">
        <v>3</v>
      </c>
      <c r="H83" s="59" t="s">
        <v>145</v>
      </c>
      <c r="I83" s="15">
        <v>1</v>
      </c>
      <c r="J83" s="18" t="s">
        <v>143</v>
      </c>
    </row>
    <row r="84" spans="1:10">
      <c r="A84" s="19">
        <v>79</v>
      </c>
      <c r="B84" s="186">
        <v>12</v>
      </c>
      <c r="C84" s="188" t="s">
        <v>92</v>
      </c>
      <c r="D84" s="8" t="s">
        <v>93</v>
      </c>
      <c r="E84" s="9" t="s">
        <v>248</v>
      </c>
      <c r="F84" s="21" t="s">
        <v>155</v>
      </c>
      <c r="G84" s="59" t="s">
        <v>3</v>
      </c>
      <c r="H84" s="59" t="s">
        <v>145</v>
      </c>
      <c r="I84" s="15" t="s">
        <v>141</v>
      </c>
      <c r="J84" s="18" t="s">
        <v>142</v>
      </c>
    </row>
    <row r="85" spans="1:10">
      <c r="A85" s="19">
        <v>80</v>
      </c>
      <c r="B85" s="185">
        <v>1</v>
      </c>
      <c r="C85" s="188" t="s">
        <v>92</v>
      </c>
      <c r="D85" s="8" t="s">
        <v>93</v>
      </c>
      <c r="E85" s="24" t="s">
        <v>250</v>
      </c>
      <c r="F85" s="21" t="s">
        <v>186</v>
      </c>
      <c r="G85" s="7" t="s">
        <v>54</v>
      </c>
      <c r="H85" s="7" t="s">
        <v>187</v>
      </c>
      <c r="I85" s="15">
        <v>1</v>
      </c>
      <c r="J85" s="18">
        <v>5</v>
      </c>
    </row>
    <row r="86" spans="1:10">
      <c r="A86" s="17">
        <v>81</v>
      </c>
      <c r="B86" s="186">
        <v>2</v>
      </c>
      <c r="C86" s="188" t="s">
        <v>92</v>
      </c>
      <c r="D86" s="8" t="s">
        <v>93</v>
      </c>
      <c r="E86" s="24" t="s">
        <v>250</v>
      </c>
      <c r="F86" s="21" t="s">
        <v>188</v>
      </c>
      <c r="G86" s="7" t="s">
        <v>54</v>
      </c>
      <c r="H86" s="7" t="s">
        <v>187</v>
      </c>
      <c r="I86" s="15">
        <v>1</v>
      </c>
      <c r="J86" s="18">
        <v>5</v>
      </c>
    </row>
    <row r="87" spans="1:10">
      <c r="A87" s="19">
        <v>82</v>
      </c>
      <c r="B87" s="185">
        <v>3</v>
      </c>
      <c r="C87" s="188" t="s">
        <v>92</v>
      </c>
      <c r="D87" s="8" t="s">
        <v>93</v>
      </c>
      <c r="E87" s="24" t="s">
        <v>251</v>
      </c>
      <c r="F87" s="21" t="s">
        <v>189</v>
      </c>
      <c r="G87" s="7" t="s">
        <v>54</v>
      </c>
      <c r="H87" s="7" t="s">
        <v>190</v>
      </c>
      <c r="I87" s="15">
        <v>3</v>
      </c>
      <c r="J87" s="18">
        <v>3</v>
      </c>
    </row>
    <row r="88" spans="1:10">
      <c r="A88" s="19">
        <v>83</v>
      </c>
      <c r="B88" s="186">
        <v>4</v>
      </c>
      <c r="C88" s="188" t="s">
        <v>92</v>
      </c>
      <c r="D88" s="8" t="s">
        <v>93</v>
      </c>
      <c r="E88" s="24" t="s">
        <v>251</v>
      </c>
      <c r="F88" s="21" t="s">
        <v>191</v>
      </c>
      <c r="G88" s="7" t="s">
        <v>54</v>
      </c>
      <c r="H88" s="7" t="s">
        <v>190</v>
      </c>
      <c r="I88" s="15">
        <v>2</v>
      </c>
      <c r="J88" s="18">
        <v>1</v>
      </c>
    </row>
    <row r="89" spans="1:10">
      <c r="A89" s="17">
        <v>84</v>
      </c>
      <c r="B89" s="185">
        <v>5</v>
      </c>
      <c r="C89" s="188" t="s">
        <v>92</v>
      </c>
      <c r="D89" s="8" t="s">
        <v>93</v>
      </c>
      <c r="E89" s="24" t="s">
        <v>251</v>
      </c>
      <c r="F89" s="21" t="s">
        <v>192</v>
      </c>
      <c r="G89" s="7" t="s">
        <v>54</v>
      </c>
      <c r="H89" s="7" t="s">
        <v>187</v>
      </c>
      <c r="I89" s="15">
        <v>2</v>
      </c>
      <c r="J89" s="18">
        <v>5</v>
      </c>
    </row>
    <row r="90" spans="1:10">
      <c r="A90" s="19">
        <v>85</v>
      </c>
      <c r="B90" s="186">
        <v>6</v>
      </c>
      <c r="C90" s="188" t="s">
        <v>92</v>
      </c>
      <c r="D90" s="8" t="s">
        <v>93</v>
      </c>
      <c r="E90" s="24" t="s">
        <v>251</v>
      </c>
      <c r="F90" s="21" t="s">
        <v>193</v>
      </c>
      <c r="G90" s="7" t="s">
        <v>54</v>
      </c>
      <c r="H90" s="7" t="s">
        <v>187</v>
      </c>
      <c r="I90" s="15">
        <v>2</v>
      </c>
      <c r="J90" s="18">
        <v>6</v>
      </c>
    </row>
    <row r="91" spans="1:10">
      <c r="A91" s="19">
        <v>86</v>
      </c>
      <c r="B91" s="185">
        <v>7</v>
      </c>
      <c r="C91" s="188" t="s">
        <v>92</v>
      </c>
      <c r="D91" s="8" t="s">
        <v>93</v>
      </c>
      <c r="E91" s="24" t="s">
        <v>251</v>
      </c>
      <c r="F91" s="21" t="s">
        <v>194</v>
      </c>
      <c r="G91" s="7" t="s">
        <v>54</v>
      </c>
      <c r="H91" s="7" t="s">
        <v>190</v>
      </c>
      <c r="I91" s="15">
        <v>4</v>
      </c>
      <c r="J91" s="18">
        <v>3</v>
      </c>
    </row>
    <row r="92" spans="1:10">
      <c r="A92" s="17">
        <v>87</v>
      </c>
      <c r="B92" s="185">
        <v>8</v>
      </c>
      <c r="C92" s="188" t="s">
        <v>92</v>
      </c>
      <c r="D92" s="8" t="s">
        <v>93</v>
      </c>
      <c r="E92" s="24" t="s">
        <v>251</v>
      </c>
      <c r="F92" s="21" t="s">
        <v>195</v>
      </c>
      <c r="G92" s="7" t="s">
        <v>54</v>
      </c>
      <c r="H92" s="7" t="s">
        <v>187</v>
      </c>
      <c r="I92" s="15">
        <v>3</v>
      </c>
      <c r="J92" s="18">
        <v>5</v>
      </c>
    </row>
    <row r="93" spans="1:10">
      <c r="A93" s="19">
        <v>88</v>
      </c>
      <c r="B93" s="185">
        <v>1</v>
      </c>
      <c r="C93" s="188" t="s">
        <v>92</v>
      </c>
      <c r="D93" s="8" t="s">
        <v>93</v>
      </c>
      <c r="E93" s="24" t="s">
        <v>251</v>
      </c>
      <c r="F93" s="21" t="s">
        <v>232</v>
      </c>
      <c r="G93" s="7" t="s">
        <v>14</v>
      </c>
      <c r="H93" s="7"/>
      <c r="I93" s="15" t="s">
        <v>143</v>
      </c>
      <c r="J93" s="18">
        <v>3</v>
      </c>
    </row>
    <row r="94" spans="1:10">
      <c r="A94" s="19">
        <v>89</v>
      </c>
      <c r="B94" s="186">
        <v>2</v>
      </c>
      <c r="C94" s="188" t="s">
        <v>92</v>
      </c>
      <c r="D94" s="8" t="s">
        <v>93</v>
      </c>
      <c r="E94" s="24" t="s">
        <v>251</v>
      </c>
      <c r="F94" s="21" t="s">
        <v>233</v>
      </c>
      <c r="G94" s="7" t="s">
        <v>14</v>
      </c>
      <c r="H94" s="7"/>
      <c r="I94" s="15" t="s">
        <v>143</v>
      </c>
      <c r="J94" s="18">
        <v>3</v>
      </c>
    </row>
    <row r="95" spans="1:10">
      <c r="A95" s="17">
        <v>90</v>
      </c>
      <c r="B95" s="185">
        <v>3</v>
      </c>
      <c r="C95" s="188" t="s">
        <v>92</v>
      </c>
      <c r="D95" s="8" t="s">
        <v>93</v>
      </c>
      <c r="E95" s="24" t="s">
        <v>251</v>
      </c>
      <c r="F95" s="21" t="s">
        <v>234</v>
      </c>
      <c r="G95" s="7" t="s">
        <v>14</v>
      </c>
      <c r="H95" s="7"/>
      <c r="I95" s="15">
        <v>1</v>
      </c>
      <c r="J95" s="18"/>
    </row>
    <row r="96" spans="1:10">
      <c r="A96" s="19">
        <v>91</v>
      </c>
      <c r="B96" s="186">
        <v>4</v>
      </c>
      <c r="C96" s="188" t="s">
        <v>92</v>
      </c>
      <c r="D96" s="8" t="s">
        <v>93</v>
      </c>
      <c r="E96" s="24" t="s">
        <v>251</v>
      </c>
      <c r="F96" s="21" t="s">
        <v>235</v>
      </c>
      <c r="G96" s="7" t="s">
        <v>14</v>
      </c>
      <c r="H96" s="7"/>
      <c r="I96" s="15">
        <v>1</v>
      </c>
      <c r="J96" s="18"/>
    </row>
    <row r="97" spans="1:10">
      <c r="A97" s="19">
        <v>92</v>
      </c>
      <c r="B97" s="185">
        <v>5</v>
      </c>
      <c r="C97" s="188" t="s">
        <v>92</v>
      </c>
      <c r="D97" s="8" t="s">
        <v>93</v>
      </c>
      <c r="E97" s="24" t="s">
        <v>251</v>
      </c>
      <c r="F97" s="21" t="s">
        <v>236</v>
      </c>
      <c r="G97" s="7" t="s">
        <v>14</v>
      </c>
      <c r="H97" s="7"/>
      <c r="I97" s="15">
        <v>3</v>
      </c>
      <c r="J97" s="18">
        <v>4</v>
      </c>
    </row>
    <row r="98" spans="1:10">
      <c r="A98" s="17">
        <v>93</v>
      </c>
      <c r="B98" s="186">
        <v>6</v>
      </c>
      <c r="C98" s="188" t="s">
        <v>92</v>
      </c>
      <c r="D98" s="8" t="s">
        <v>93</v>
      </c>
      <c r="E98" s="24" t="s">
        <v>251</v>
      </c>
      <c r="F98" s="21" t="s">
        <v>237</v>
      </c>
      <c r="G98" s="7" t="s">
        <v>14</v>
      </c>
      <c r="H98" s="7"/>
      <c r="I98" s="15" t="s">
        <v>143</v>
      </c>
      <c r="J98" s="18">
        <v>3</v>
      </c>
    </row>
    <row r="99" spans="1:10">
      <c r="A99" s="19">
        <v>94</v>
      </c>
      <c r="B99" s="185">
        <v>7</v>
      </c>
      <c r="C99" s="188" t="s">
        <v>92</v>
      </c>
      <c r="D99" s="8" t="s">
        <v>93</v>
      </c>
      <c r="E99" s="24" t="s">
        <v>251</v>
      </c>
      <c r="F99" s="21" t="s">
        <v>238</v>
      </c>
      <c r="G99" s="7" t="s">
        <v>14</v>
      </c>
      <c r="H99" s="7"/>
      <c r="I99" s="15">
        <v>3</v>
      </c>
      <c r="J99" s="18">
        <v>2</v>
      </c>
    </row>
    <row r="100" spans="1:10">
      <c r="A100" s="19">
        <v>95</v>
      </c>
      <c r="B100" s="185">
        <v>8</v>
      </c>
      <c r="C100" s="188" t="s">
        <v>92</v>
      </c>
      <c r="D100" s="8" t="s">
        <v>93</v>
      </c>
      <c r="E100" s="24" t="s">
        <v>251</v>
      </c>
      <c r="F100" s="21" t="s">
        <v>239</v>
      </c>
      <c r="G100" s="7" t="s">
        <v>14</v>
      </c>
      <c r="H100" s="7"/>
      <c r="I100" s="15">
        <v>3</v>
      </c>
      <c r="J100" s="18">
        <v>2</v>
      </c>
    </row>
    <row r="101" spans="1:10">
      <c r="A101" s="17">
        <v>96</v>
      </c>
      <c r="B101" s="185">
        <v>1</v>
      </c>
      <c r="C101" s="188" t="s">
        <v>92</v>
      </c>
      <c r="D101" s="8" t="s">
        <v>93</v>
      </c>
      <c r="E101" s="24" t="s">
        <v>251</v>
      </c>
      <c r="F101" s="8" t="s">
        <v>75</v>
      </c>
      <c r="G101" s="15" t="s">
        <v>55</v>
      </c>
      <c r="H101" s="7" t="s">
        <v>87</v>
      </c>
      <c r="I101" s="7">
        <v>1</v>
      </c>
      <c r="J101" s="20">
        <v>2</v>
      </c>
    </row>
    <row r="102" spans="1:10">
      <c r="A102" s="19">
        <v>97</v>
      </c>
      <c r="B102" s="186">
        <v>2</v>
      </c>
      <c r="C102" s="188" t="s">
        <v>92</v>
      </c>
      <c r="D102" s="8" t="s">
        <v>93</v>
      </c>
      <c r="E102" s="24" t="s">
        <v>251</v>
      </c>
      <c r="F102" s="8" t="s">
        <v>76</v>
      </c>
      <c r="G102" s="15" t="s">
        <v>55</v>
      </c>
      <c r="H102" s="7" t="s">
        <v>87</v>
      </c>
      <c r="I102" s="7">
        <v>2</v>
      </c>
      <c r="J102" s="20">
        <v>1</v>
      </c>
    </row>
    <row r="103" spans="1:10">
      <c r="A103" s="19">
        <v>98</v>
      </c>
      <c r="B103" s="185">
        <v>3</v>
      </c>
      <c r="C103" s="188" t="s">
        <v>92</v>
      </c>
      <c r="D103" s="8" t="s">
        <v>93</v>
      </c>
      <c r="E103" s="24" t="s">
        <v>251</v>
      </c>
      <c r="F103" s="8" t="s">
        <v>77</v>
      </c>
      <c r="G103" s="15" t="s">
        <v>55</v>
      </c>
      <c r="H103" s="7" t="s">
        <v>87</v>
      </c>
      <c r="I103" s="7">
        <v>1</v>
      </c>
      <c r="J103" s="20">
        <v>3</v>
      </c>
    </row>
    <row r="104" spans="1:10">
      <c r="A104" s="17">
        <v>99</v>
      </c>
      <c r="B104" s="186">
        <v>4</v>
      </c>
      <c r="C104" s="188" t="s">
        <v>92</v>
      </c>
      <c r="D104" s="8" t="s">
        <v>93</v>
      </c>
      <c r="E104" s="24" t="s">
        <v>251</v>
      </c>
      <c r="F104" s="8" t="s">
        <v>78</v>
      </c>
      <c r="G104" s="15" t="s">
        <v>55</v>
      </c>
      <c r="H104" s="7" t="s">
        <v>88</v>
      </c>
      <c r="I104" s="7">
        <v>1</v>
      </c>
      <c r="J104" s="20">
        <v>1</v>
      </c>
    </row>
    <row r="105" spans="1:10">
      <c r="A105" s="19">
        <v>100</v>
      </c>
      <c r="B105" s="185">
        <v>5</v>
      </c>
      <c r="C105" s="188" t="s">
        <v>92</v>
      </c>
      <c r="D105" s="8" t="s">
        <v>93</v>
      </c>
      <c r="E105" s="24" t="s">
        <v>251</v>
      </c>
      <c r="F105" s="8" t="s">
        <v>79</v>
      </c>
      <c r="G105" s="15" t="s">
        <v>55</v>
      </c>
      <c r="H105" s="7" t="s">
        <v>88</v>
      </c>
      <c r="I105" s="7">
        <v>3</v>
      </c>
      <c r="J105" s="20">
        <v>1</v>
      </c>
    </row>
    <row r="106" spans="1:10">
      <c r="A106" s="19">
        <v>101</v>
      </c>
      <c r="B106" s="186">
        <v>6</v>
      </c>
      <c r="C106" s="188" t="s">
        <v>92</v>
      </c>
      <c r="D106" s="8" t="s">
        <v>93</v>
      </c>
      <c r="E106" s="24" t="s">
        <v>251</v>
      </c>
      <c r="F106" s="8" t="s">
        <v>80</v>
      </c>
      <c r="G106" s="15" t="s">
        <v>55</v>
      </c>
      <c r="H106" s="7" t="s">
        <v>87</v>
      </c>
      <c r="I106" s="7">
        <v>2</v>
      </c>
      <c r="J106" s="20">
        <v>1</v>
      </c>
    </row>
    <row r="107" spans="1:10">
      <c r="A107" s="17">
        <v>102</v>
      </c>
      <c r="B107" s="185">
        <v>7</v>
      </c>
      <c r="C107" s="188" t="s">
        <v>92</v>
      </c>
      <c r="D107" s="8" t="s">
        <v>93</v>
      </c>
      <c r="E107" s="24" t="s">
        <v>251</v>
      </c>
      <c r="F107" s="8" t="s">
        <v>81</v>
      </c>
      <c r="G107" s="15" t="s">
        <v>55</v>
      </c>
      <c r="H107" s="7" t="s">
        <v>87</v>
      </c>
      <c r="I107" s="7">
        <v>1</v>
      </c>
      <c r="J107" s="20">
        <v>2</v>
      </c>
    </row>
    <row r="108" spans="1:10">
      <c r="A108" s="19">
        <v>103</v>
      </c>
      <c r="B108" s="186">
        <v>8</v>
      </c>
      <c r="C108" s="188" t="s">
        <v>92</v>
      </c>
      <c r="D108" s="8" t="s">
        <v>93</v>
      </c>
      <c r="E108" s="24" t="s">
        <v>251</v>
      </c>
      <c r="F108" s="8" t="s">
        <v>82</v>
      </c>
      <c r="G108" s="15" t="s">
        <v>55</v>
      </c>
      <c r="H108" s="7" t="s">
        <v>89</v>
      </c>
      <c r="I108" s="7" t="s">
        <v>90</v>
      </c>
      <c r="J108" s="20">
        <v>1</v>
      </c>
    </row>
    <row r="109" spans="1:10">
      <c r="A109" s="19">
        <v>104</v>
      </c>
      <c r="B109" s="185">
        <v>9</v>
      </c>
      <c r="C109" s="188" t="s">
        <v>92</v>
      </c>
      <c r="D109" s="8" t="s">
        <v>93</v>
      </c>
      <c r="E109" s="24" t="s">
        <v>251</v>
      </c>
      <c r="F109" s="8" t="s">
        <v>83</v>
      </c>
      <c r="G109" s="15" t="s">
        <v>55</v>
      </c>
      <c r="H109" s="7" t="s">
        <v>88</v>
      </c>
      <c r="I109" s="7">
        <v>1</v>
      </c>
      <c r="J109" s="20">
        <v>1</v>
      </c>
    </row>
    <row r="110" spans="1:10">
      <c r="A110" s="17">
        <v>105</v>
      </c>
      <c r="B110" s="186">
        <v>10</v>
      </c>
      <c r="C110" s="188" t="s">
        <v>92</v>
      </c>
      <c r="D110" s="8" t="s">
        <v>93</v>
      </c>
      <c r="E110" s="24" t="s">
        <v>251</v>
      </c>
      <c r="F110" s="8" t="s">
        <v>84</v>
      </c>
      <c r="G110" s="15" t="s">
        <v>55</v>
      </c>
      <c r="H110" s="7" t="s">
        <v>88</v>
      </c>
      <c r="I110" s="7">
        <v>2</v>
      </c>
      <c r="J110" s="20">
        <v>1</v>
      </c>
    </row>
    <row r="111" spans="1:10">
      <c r="A111" s="19">
        <v>106</v>
      </c>
      <c r="B111" s="185">
        <v>11</v>
      </c>
      <c r="C111" s="188" t="s">
        <v>92</v>
      </c>
      <c r="D111" s="8" t="s">
        <v>93</v>
      </c>
      <c r="E111" s="24" t="s">
        <v>251</v>
      </c>
      <c r="F111" s="8" t="s">
        <v>85</v>
      </c>
      <c r="G111" s="15" t="s">
        <v>55</v>
      </c>
      <c r="H111" s="7" t="s">
        <v>88</v>
      </c>
      <c r="I111" s="7">
        <v>2</v>
      </c>
      <c r="J111" s="20">
        <v>1</v>
      </c>
    </row>
    <row r="112" spans="1:10">
      <c r="A112" s="19">
        <v>107</v>
      </c>
      <c r="B112" s="186">
        <v>12</v>
      </c>
      <c r="C112" s="188" t="s">
        <v>92</v>
      </c>
      <c r="D112" s="8" t="s">
        <v>93</v>
      </c>
      <c r="E112" s="24" t="s">
        <v>251</v>
      </c>
      <c r="F112" s="8" t="s">
        <v>86</v>
      </c>
      <c r="G112" s="15" t="s">
        <v>55</v>
      </c>
      <c r="H112" s="7"/>
      <c r="I112" s="7">
        <v>3</v>
      </c>
      <c r="J112" s="20">
        <v>1</v>
      </c>
    </row>
    <row r="113" spans="1:10">
      <c r="A113" s="17">
        <v>108</v>
      </c>
      <c r="B113" s="185">
        <v>1</v>
      </c>
      <c r="C113" s="188" t="s">
        <v>92</v>
      </c>
      <c r="D113" s="8" t="s">
        <v>93</v>
      </c>
      <c r="E113" s="24" t="s">
        <v>251</v>
      </c>
      <c r="F113" s="21" t="s">
        <v>209</v>
      </c>
      <c r="G113" s="7" t="s">
        <v>210</v>
      </c>
      <c r="H113" s="7"/>
      <c r="I113" s="15">
        <v>3</v>
      </c>
      <c r="J113" s="18">
        <v>1</v>
      </c>
    </row>
    <row r="114" spans="1:10">
      <c r="A114" s="19">
        <v>109</v>
      </c>
      <c r="B114" s="186">
        <v>2</v>
      </c>
      <c r="C114" s="188" t="s">
        <v>92</v>
      </c>
      <c r="D114" s="8" t="s">
        <v>93</v>
      </c>
      <c r="E114" s="24" t="s">
        <v>251</v>
      </c>
      <c r="F114" s="21" t="s">
        <v>211</v>
      </c>
      <c r="G114" s="7" t="s">
        <v>210</v>
      </c>
      <c r="H114" s="7"/>
      <c r="I114" s="15">
        <v>2</v>
      </c>
      <c r="J114" s="18">
        <v>1</v>
      </c>
    </row>
    <row r="115" spans="1:10">
      <c r="A115" s="19">
        <v>110</v>
      </c>
      <c r="B115" s="185">
        <v>3</v>
      </c>
      <c r="C115" s="188" t="s">
        <v>92</v>
      </c>
      <c r="D115" s="8" t="s">
        <v>93</v>
      </c>
      <c r="E115" s="24" t="s">
        <v>251</v>
      </c>
      <c r="F115" s="21" t="s">
        <v>212</v>
      </c>
      <c r="G115" s="7" t="s">
        <v>210</v>
      </c>
      <c r="H115" s="7"/>
      <c r="I115" s="15">
        <v>3</v>
      </c>
      <c r="J115" s="18">
        <v>1</v>
      </c>
    </row>
    <row r="116" spans="1:10">
      <c r="A116" s="17">
        <v>111</v>
      </c>
      <c r="B116" s="186">
        <v>4</v>
      </c>
      <c r="C116" s="188" t="s">
        <v>92</v>
      </c>
      <c r="D116" s="8" t="s">
        <v>93</v>
      </c>
      <c r="E116" s="24" t="s">
        <v>251</v>
      </c>
      <c r="F116" s="21" t="s">
        <v>213</v>
      </c>
      <c r="G116" s="7" t="s">
        <v>210</v>
      </c>
      <c r="H116" s="7"/>
      <c r="I116" s="15">
        <v>3</v>
      </c>
      <c r="J116" s="18">
        <v>1</v>
      </c>
    </row>
    <row r="117" spans="1:10">
      <c r="A117" s="19">
        <v>112</v>
      </c>
      <c r="B117" s="185">
        <v>5</v>
      </c>
      <c r="C117" s="188" t="s">
        <v>92</v>
      </c>
      <c r="D117" s="8" t="s">
        <v>93</v>
      </c>
      <c r="E117" s="24" t="s">
        <v>251</v>
      </c>
      <c r="F117" s="21" t="s">
        <v>214</v>
      </c>
      <c r="G117" s="7" t="s">
        <v>210</v>
      </c>
      <c r="H117" s="7"/>
      <c r="I117" s="15">
        <v>4</v>
      </c>
      <c r="J117" s="18">
        <v>1</v>
      </c>
    </row>
    <row r="118" spans="1:10">
      <c r="A118" s="19">
        <v>113</v>
      </c>
      <c r="B118" s="186">
        <v>6</v>
      </c>
      <c r="C118" s="188" t="s">
        <v>92</v>
      </c>
      <c r="D118" s="8" t="s">
        <v>93</v>
      </c>
      <c r="E118" s="24" t="s">
        <v>251</v>
      </c>
      <c r="F118" s="21" t="s">
        <v>215</v>
      </c>
      <c r="G118" s="7" t="s">
        <v>210</v>
      </c>
      <c r="H118" s="7"/>
      <c r="I118" s="15">
        <v>3</v>
      </c>
      <c r="J118" s="18">
        <v>3</v>
      </c>
    </row>
    <row r="119" spans="1:10">
      <c r="A119" s="17">
        <v>114</v>
      </c>
      <c r="B119" s="185">
        <v>7</v>
      </c>
      <c r="C119" s="188" t="s">
        <v>92</v>
      </c>
      <c r="D119" s="8" t="s">
        <v>93</v>
      </c>
      <c r="E119" s="24" t="s">
        <v>251</v>
      </c>
      <c r="F119" s="21" t="s">
        <v>216</v>
      </c>
      <c r="G119" s="7" t="s">
        <v>210</v>
      </c>
      <c r="H119" s="7"/>
      <c r="I119" s="15">
        <v>3</v>
      </c>
      <c r="J119" s="18">
        <v>1</v>
      </c>
    </row>
    <row r="120" spans="1:10">
      <c r="A120" s="19">
        <v>115</v>
      </c>
      <c r="B120" s="185">
        <v>8</v>
      </c>
      <c r="C120" s="188" t="s">
        <v>92</v>
      </c>
      <c r="D120" s="8" t="s">
        <v>93</v>
      </c>
      <c r="E120" s="24" t="s">
        <v>251</v>
      </c>
      <c r="F120" s="21" t="s">
        <v>217</v>
      </c>
      <c r="G120" s="7" t="s">
        <v>210</v>
      </c>
      <c r="H120" s="7"/>
      <c r="I120" s="15">
        <v>2</v>
      </c>
      <c r="J120" s="18">
        <v>2</v>
      </c>
    </row>
    <row r="121" spans="1:10">
      <c r="A121" s="19">
        <v>116</v>
      </c>
      <c r="B121" s="186">
        <v>9</v>
      </c>
      <c r="C121" s="188" t="s">
        <v>92</v>
      </c>
      <c r="D121" s="8" t="s">
        <v>93</v>
      </c>
      <c r="E121" s="24" t="s">
        <v>251</v>
      </c>
      <c r="F121" s="21" t="s">
        <v>218</v>
      </c>
      <c r="G121" s="7" t="s">
        <v>210</v>
      </c>
      <c r="H121" s="7"/>
      <c r="I121" s="15">
        <v>2</v>
      </c>
      <c r="J121" s="18">
        <v>1</v>
      </c>
    </row>
    <row r="122" spans="1:10">
      <c r="A122" s="17">
        <v>117</v>
      </c>
      <c r="B122" s="185">
        <v>10</v>
      </c>
      <c r="C122" s="188" t="s">
        <v>92</v>
      </c>
      <c r="D122" s="8" t="s">
        <v>93</v>
      </c>
      <c r="E122" s="24" t="s">
        <v>251</v>
      </c>
      <c r="F122" s="21" t="s">
        <v>219</v>
      </c>
      <c r="G122" s="7" t="s">
        <v>210</v>
      </c>
      <c r="H122" s="7"/>
      <c r="I122" s="15">
        <v>2</v>
      </c>
      <c r="J122" s="18">
        <v>2</v>
      </c>
    </row>
    <row r="123" spans="1:10">
      <c r="A123" s="19">
        <v>118</v>
      </c>
      <c r="B123" s="185">
        <v>11</v>
      </c>
      <c r="C123" s="188" t="s">
        <v>92</v>
      </c>
      <c r="D123" s="8" t="s">
        <v>93</v>
      </c>
      <c r="E123" s="24" t="s">
        <v>251</v>
      </c>
      <c r="F123" s="21" t="s">
        <v>220</v>
      </c>
      <c r="G123" s="7" t="s">
        <v>210</v>
      </c>
      <c r="H123" s="7"/>
      <c r="I123" s="15">
        <v>1</v>
      </c>
      <c r="J123" s="18">
        <v>1</v>
      </c>
    </row>
    <row r="124" spans="1:10">
      <c r="A124" s="19">
        <v>119</v>
      </c>
      <c r="B124" s="185">
        <v>1</v>
      </c>
      <c r="C124" s="188" t="s">
        <v>92</v>
      </c>
      <c r="D124" s="8" t="s">
        <v>93</v>
      </c>
      <c r="E124" s="9">
        <v>13</v>
      </c>
      <c r="F124" s="21" t="s">
        <v>120</v>
      </c>
      <c r="G124" s="25" t="s">
        <v>13</v>
      </c>
      <c r="H124" s="15" t="s">
        <v>146</v>
      </c>
      <c r="I124" s="15">
        <v>2</v>
      </c>
      <c r="J124" s="18">
        <v>1</v>
      </c>
    </row>
    <row r="125" spans="1:10">
      <c r="A125" s="17">
        <v>120</v>
      </c>
      <c r="B125" s="186">
        <v>2</v>
      </c>
      <c r="C125" s="188" t="s">
        <v>92</v>
      </c>
      <c r="D125" s="8" t="s">
        <v>93</v>
      </c>
      <c r="E125" s="9">
        <v>13</v>
      </c>
      <c r="F125" s="21" t="s">
        <v>121</v>
      </c>
      <c r="G125" s="25" t="s">
        <v>13</v>
      </c>
      <c r="H125" s="15" t="s">
        <v>146</v>
      </c>
      <c r="I125" s="15">
        <v>2</v>
      </c>
      <c r="J125" s="18">
        <v>2</v>
      </c>
    </row>
    <row r="126" spans="1:10">
      <c r="A126" s="19">
        <v>121</v>
      </c>
      <c r="B126" s="185">
        <v>3</v>
      </c>
      <c r="C126" s="188" t="s">
        <v>92</v>
      </c>
      <c r="D126" s="8" t="s">
        <v>93</v>
      </c>
      <c r="E126" s="9">
        <v>13</v>
      </c>
      <c r="F126" s="21" t="s">
        <v>122</v>
      </c>
      <c r="G126" s="25" t="s">
        <v>13</v>
      </c>
      <c r="H126" s="15" t="s">
        <v>146</v>
      </c>
      <c r="I126" s="15">
        <v>3</v>
      </c>
      <c r="J126" s="18">
        <v>2</v>
      </c>
    </row>
    <row r="127" spans="1:10">
      <c r="A127" s="19">
        <v>122</v>
      </c>
      <c r="B127" s="186">
        <v>4</v>
      </c>
      <c r="C127" s="188" t="s">
        <v>92</v>
      </c>
      <c r="D127" s="8" t="s">
        <v>93</v>
      </c>
      <c r="E127" s="9">
        <v>13</v>
      </c>
      <c r="F127" s="21" t="s">
        <v>123</v>
      </c>
      <c r="G127" s="25" t="s">
        <v>13</v>
      </c>
      <c r="H127" s="15" t="s">
        <v>146</v>
      </c>
      <c r="I127" s="15">
        <v>3</v>
      </c>
      <c r="J127" s="18">
        <v>1</v>
      </c>
    </row>
    <row r="128" spans="1:10">
      <c r="A128" s="17">
        <v>123</v>
      </c>
      <c r="B128" s="185">
        <v>5</v>
      </c>
      <c r="C128" s="188" t="s">
        <v>92</v>
      </c>
      <c r="D128" s="8" t="s">
        <v>93</v>
      </c>
      <c r="E128" s="9">
        <v>13</v>
      </c>
      <c r="F128" s="21" t="s">
        <v>124</v>
      </c>
      <c r="G128" s="25" t="s">
        <v>13</v>
      </c>
      <c r="H128" s="15" t="s">
        <v>146</v>
      </c>
      <c r="I128" s="15">
        <v>3</v>
      </c>
      <c r="J128" s="18">
        <v>3</v>
      </c>
    </row>
    <row r="129" spans="1:10">
      <c r="A129" s="19">
        <v>124</v>
      </c>
      <c r="B129" s="186">
        <v>6</v>
      </c>
      <c r="C129" s="188" t="s">
        <v>92</v>
      </c>
      <c r="D129" s="8" t="s">
        <v>93</v>
      </c>
      <c r="E129" s="9">
        <v>13</v>
      </c>
      <c r="F129" s="21" t="s">
        <v>125</v>
      </c>
      <c r="G129" s="25" t="s">
        <v>13</v>
      </c>
      <c r="H129" s="15" t="s">
        <v>146</v>
      </c>
      <c r="I129" s="15">
        <v>1</v>
      </c>
      <c r="J129" s="18">
        <v>2</v>
      </c>
    </row>
    <row r="130" spans="1:10">
      <c r="A130" s="19">
        <v>125</v>
      </c>
      <c r="B130" s="185">
        <v>7</v>
      </c>
      <c r="C130" s="188" t="s">
        <v>92</v>
      </c>
      <c r="D130" s="8" t="s">
        <v>93</v>
      </c>
      <c r="E130" s="9">
        <v>13</v>
      </c>
      <c r="F130" s="21" t="s">
        <v>126</v>
      </c>
      <c r="G130" s="25" t="s">
        <v>13</v>
      </c>
      <c r="H130" s="15" t="s">
        <v>146</v>
      </c>
      <c r="I130" s="15">
        <v>1</v>
      </c>
      <c r="J130" s="18">
        <v>2</v>
      </c>
    </row>
    <row r="131" spans="1:10">
      <c r="A131" s="17">
        <v>126</v>
      </c>
      <c r="B131" s="186">
        <v>8</v>
      </c>
      <c r="C131" s="188" t="s">
        <v>92</v>
      </c>
      <c r="D131" s="8" t="s">
        <v>93</v>
      </c>
      <c r="E131" s="9">
        <v>13</v>
      </c>
      <c r="F131" s="22" t="s">
        <v>127</v>
      </c>
      <c r="G131" s="25" t="s">
        <v>13</v>
      </c>
      <c r="H131" s="15" t="s">
        <v>146</v>
      </c>
      <c r="I131" s="7">
        <v>1</v>
      </c>
      <c r="J131" s="20">
        <v>2</v>
      </c>
    </row>
    <row r="132" spans="1:10">
      <c r="A132" s="19">
        <v>127</v>
      </c>
      <c r="B132" s="185">
        <v>9</v>
      </c>
      <c r="C132" s="188" t="s">
        <v>92</v>
      </c>
      <c r="D132" s="8" t="s">
        <v>93</v>
      </c>
      <c r="E132" s="9">
        <v>13</v>
      </c>
      <c r="F132" s="22" t="s">
        <v>128</v>
      </c>
      <c r="G132" s="25" t="s">
        <v>13</v>
      </c>
      <c r="H132" s="15" t="s">
        <v>146</v>
      </c>
      <c r="I132" s="7">
        <v>1</v>
      </c>
      <c r="J132" s="20">
        <v>1</v>
      </c>
    </row>
    <row r="133" spans="1:10">
      <c r="A133" s="19">
        <v>128</v>
      </c>
      <c r="B133" s="186">
        <v>10</v>
      </c>
      <c r="C133" s="188" t="s">
        <v>92</v>
      </c>
      <c r="D133" s="8" t="s">
        <v>93</v>
      </c>
      <c r="E133" s="9">
        <v>13</v>
      </c>
      <c r="F133" s="22" t="s">
        <v>129</v>
      </c>
      <c r="G133" s="15" t="s">
        <v>13</v>
      </c>
      <c r="H133" s="15" t="s">
        <v>146</v>
      </c>
      <c r="I133" s="7">
        <v>2</v>
      </c>
      <c r="J133" s="20">
        <v>2</v>
      </c>
    </row>
    <row r="135" spans="1:10">
      <c r="A135" s="28" t="s">
        <v>17</v>
      </c>
      <c r="B135" s="28"/>
      <c r="C135" s="28"/>
      <c r="D135" s="28"/>
      <c r="E135" s="28"/>
      <c r="F135" s="28"/>
      <c r="G135" s="28" t="s">
        <v>11</v>
      </c>
      <c r="H135" s="28"/>
      <c r="I135" s="28"/>
      <c r="J135" s="28"/>
    </row>
  </sheetData>
  <mergeCells count="2">
    <mergeCell ref="B1:J1"/>
    <mergeCell ref="B2:J2"/>
  </mergeCells>
  <phoneticPr fontId="2" type="noConversion"/>
  <printOptions horizontalCentered="1"/>
  <pageMargins left="0.59055118110236227" right="0.23" top="0.78740157480314965" bottom="0.78740157480314965" header="0.39370078740157483" footer="0.39370078740157483"/>
  <pageSetup paperSize="9" orientation="portrait" horizontalDpi="180" verticalDpi="180" r:id="rId1"/>
  <headerFooter>
    <oddFooter>&amp;L&amp;F Лист: &amp;A&amp;RСтор.  &amp;P  із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Командний протокол</vt:lpstr>
      <vt:lpstr>Розклад</vt:lpstr>
      <vt:lpstr>Сіска змагань</vt:lpstr>
      <vt:lpstr>список учасників</vt:lpstr>
      <vt:lpstr>'Сіска змагань'!Область_печати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2015-11-12T17:17:35Z</cp:lastPrinted>
  <dcterms:created xsi:type="dcterms:W3CDTF">2006-09-28T05:33:49Z</dcterms:created>
  <dcterms:modified xsi:type="dcterms:W3CDTF">2015-11-12T23:15:08Z</dcterms:modified>
</cp:coreProperties>
</file>