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 tabRatio="841" activeTab="2"/>
  </bookViews>
  <sheets>
    <sheet name="Командний протокол" sheetId="11" r:id="rId1"/>
    <sheet name="Сітка змагань" sheetId="10" r:id="rId2"/>
    <sheet name="Протокол змагань" sheetId="12" r:id="rId3"/>
    <sheet name="список учасників" sheetId="2" r:id="rId4"/>
  </sheets>
  <definedNames>
    <definedName name="valuevx">42.314159</definedName>
    <definedName name="_xlnm.Print_Area" localSheetId="1">'Сітка змагань'!$A$1:$M$41</definedName>
  </definedNames>
  <calcPr calcId="114210"/>
</workbook>
</file>

<file path=xl/calcChain.xml><?xml version="1.0" encoding="utf-8"?>
<calcChain xmlns="http://schemas.openxmlformats.org/spreadsheetml/2006/main">
  <c r="B12" i="10"/>
  <c r="C16"/>
  <c r="C14"/>
  <c r="B18"/>
  <c r="L15"/>
  <c r="N11"/>
  <c r="N18"/>
  <c r="N27"/>
  <c r="L30"/>
  <c r="B30"/>
  <c r="C6"/>
  <c r="C8"/>
  <c r="B6"/>
  <c r="O18"/>
  <c r="S25"/>
  <c r="C12"/>
  <c r="C10"/>
  <c r="C28"/>
  <c r="C26"/>
  <c r="C24"/>
  <c r="C22"/>
  <c r="B14"/>
  <c r="B7"/>
  <c r="B11"/>
  <c r="B15"/>
  <c r="B19"/>
  <c r="B23"/>
  <c r="B27"/>
  <c r="B31"/>
  <c r="B35"/>
  <c r="D9"/>
  <c r="D17"/>
  <c r="D25"/>
  <c r="D33"/>
  <c r="S10"/>
  <c r="S17"/>
  <c r="S26"/>
  <c r="S33"/>
  <c r="Q11"/>
  <c r="Q18"/>
  <c r="Q27"/>
  <c r="Q34"/>
  <c r="F13"/>
  <c r="F29"/>
  <c r="O14"/>
  <c r="O30"/>
  <c r="M12"/>
  <c r="M28"/>
  <c r="I12"/>
  <c r="I27"/>
  <c r="K37"/>
  <c r="H37"/>
  <c r="B8"/>
  <c r="M31"/>
  <c r="M26"/>
  <c r="M16"/>
  <c r="M10"/>
  <c r="O12"/>
  <c r="O19"/>
  <c r="O35"/>
  <c r="O28"/>
  <c r="Q37"/>
  <c r="Q33"/>
  <c r="Q30"/>
  <c r="Q26"/>
  <c r="Q21"/>
  <c r="Q17"/>
  <c r="Q14"/>
  <c r="Q10"/>
  <c r="S35"/>
  <c r="S32"/>
  <c r="S28"/>
  <c r="S19"/>
  <c r="S12"/>
  <c r="S9"/>
  <c r="K36"/>
  <c r="K40"/>
  <c r="K29"/>
  <c r="H36"/>
  <c r="H40"/>
  <c r="H29"/>
  <c r="K14"/>
  <c r="H14"/>
  <c r="F34"/>
  <c r="F26"/>
  <c r="F18"/>
  <c r="F10"/>
  <c r="D8"/>
  <c r="D12"/>
  <c r="D16"/>
  <c r="D20"/>
  <c r="D24"/>
  <c r="D28"/>
  <c r="D32"/>
  <c r="D36"/>
  <c r="I28"/>
  <c r="J13"/>
  <c r="O11"/>
  <c r="G33"/>
  <c r="G25"/>
  <c r="G17"/>
  <c r="G9"/>
  <c r="P13"/>
  <c r="P9"/>
  <c r="R34"/>
  <c r="R31"/>
  <c r="E35"/>
  <c r="E31"/>
  <c r="E27"/>
  <c r="E23"/>
  <c r="E19"/>
  <c r="E15"/>
  <c r="E11"/>
  <c r="E7"/>
  <c r="D19"/>
  <c r="B36"/>
  <c r="B34"/>
  <c r="B32"/>
  <c r="B28"/>
  <c r="B26"/>
  <c r="B22"/>
  <c r="B16"/>
  <c r="B10"/>
  <c r="A36"/>
  <c r="A34"/>
  <c r="A24"/>
  <c r="A22"/>
  <c r="A10"/>
  <c r="A8"/>
  <c r="A6"/>
  <c r="A32"/>
  <c r="A30"/>
  <c r="A28"/>
  <c r="A26"/>
  <c r="A20"/>
  <c r="A18"/>
  <c r="A16"/>
  <c r="A14"/>
  <c r="A12"/>
</calcChain>
</file>

<file path=xl/sharedStrings.xml><?xml version="1.0" encoding="utf-8"?>
<sst xmlns="http://schemas.openxmlformats.org/spreadsheetml/2006/main" count="689" uniqueCount="408">
  <si>
    <t>Навчальний корпус №9, ігрова зала</t>
  </si>
  <si>
    <t xml:space="preserve">Протокол командної першості </t>
  </si>
  <si>
    <t>Команда (ННІ, факультет)</t>
  </si>
  <si>
    <t xml:space="preserve">Місце </t>
  </si>
  <si>
    <t>Головний суддя</t>
  </si>
  <si>
    <t>Головний секретар</t>
  </si>
  <si>
    <t>1 тур</t>
  </si>
  <si>
    <t>Сітка змагань</t>
  </si>
  <si>
    <t>2 тур</t>
  </si>
  <si>
    <t>3 тур</t>
  </si>
  <si>
    <t>4 тур</t>
  </si>
  <si>
    <t>5 тур</t>
  </si>
  <si>
    <t>Фінал</t>
  </si>
  <si>
    <t xml:space="preserve">W-переможець </t>
  </si>
  <si>
    <t xml:space="preserve">L-переможений </t>
  </si>
  <si>
    <t>Розклад та результати ігор</t>
  </si>
  <si>
    <t>Команда 1</t>
  </si>
  <si>
    <t>Команда 2</t>
  </si>
  <si>
    <t>Результат</t>
  </si>
  <si>
    <t>W1</t>
  </si>
  <si>
    <t>W2</t>
  </si>
  <si>
    <t>W3</t>
  </si>
  <si>
    <t>W4</t>
  </si>
  <si>
    <t>W5</t>
  </si>
  <si>
    <t>W6</t>
  </si>
  <si>
    <t>W7</t>
  </si>
  <si>
    <t>W8</t>
  </si>
  <si>
    <t>L1</t>
  </si>
  <si>
    <t>L2</t>
  </si>
  <si>
    <t>L3</t>
  </si>
  <si>
    <t>L4</t>
  </si>
  <si>
    <t>L5</t>
  </si>
  <si>
    <t>L6</t>
  </si>
  <si>
    <t>L7</t>
  </si>
  <si>
    <t>L8</t>
  </si>
  <si>
    <t>W13</t>
  </si>
  <si>
    <t>L12</t>
  </si>
  <si>
    <t>W14</t>
  </si>
  <si>
    <t>L11</t>
  </si>
  <si>
    <t>W15</t>
  </si>
  <si>
    <t>L10</t>
  </si>
  <si>
    <t>W16</t>
  </si>
  <si>
    <t>L9</t>
  </si>
  <si>
    <t>W9</t>
  </si>
  <si>
    <t>W10</t>
  </si>
  <si>
    <t>W11</t>
  </si>
  <si>
    <t>W12</t>
  </si>
  <si>
    <t>W17</t>
  </si>
  <si>
    <t>W18</t>
  </si>
  <si>
    <t>W19</t>
  </si>
  <si>
    <t>W20</t>
  </si>
  <si>
    <t>L22</t>
  </si>
  <si>
    <t>W23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</si>
  <si>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</si>
  <si>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</si>
  <si>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</si>
  <si>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</si>
  <si>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</si>
  <si>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</si>
  <si>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</si>
  <si>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</si>
  <si>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</si>
  <si>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</si>
  <si>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 xml:space="preserve">L - переможений </t>
  </si>
  <si>
    <t>Горвний секретар</t>
  </si>
  <si>
    <t xml:space="preserve">Волейбол </t>
  </si>
  <si>
    <t>Волейбол</t>
  </si>
  <si>
    <t>ННІ лісового і  садово-паркового  господарства </t>
  </si>
  <si>
    <t>ЛСПГ</t>
  </si>
  <si>
    <t>ННІ енергетики, автоматики і енергозбереження</t>
  </si>
  <si>
    <t>ЕАЕ</t>
  </si>
  <si>
    <t>Механіко-технологічний факультет</t>
  </si>
  <si>
    <t>МТ</t>
  </si>
  <si>
    <t>Факультет аграрного  менеджменту</t>
  </si>
  <si>
    <t>АМ</t>
  </si>
  <si>
    <t>Факультет ветеринарної медицини</t>
  </si>
  <si>
    <t>Вет.</t>
  </si>
  <si>
    <t>Факультет інформаційних технологій</t>
  </si>
  <si>
    <t>ІТ</t>
  </si>
  <si>
    <t>Агробіологічний факультет</t>
  </si>
  <si>
    <t>Агро.</t>
  </si>
  <si>
    <t>Факультет конструювання та дизайну</t>
  </si>
  <si>
    <t>КД</t>
  </si>
  <si>
    <t>Економічний факультет</t>
  </si>
  <si>
    <t>Екон.</t>
  </si>
  <si>
    <t>Факультет тваринництва та водних біоресурсів</t>
  </si>
  <si>
    <t>ТВБ</t>
  </si>
  <si>
    <t>Факультет  землевпорядкування</t>
  </si>
  <si>
    <t>ЗВ</t>
  </si>
  <si>
    <t>Факультет захисту рослин, біотехнологій та екології</t>
  </si>
  <si>
    <t>ЗРБЕ</t>
  </si>
  <si>
    <t>Гуманітарно-педагогічний факультет</t>
  </si>
  <si>
    <t>ГП</t>
  </si>
  <si>
    <t>Юрид.</t>
  </si>
  <si>
    <t>Юридичкий факультет</t>
  </si>
  <si>
    <t>Вид спорту</t>
  </si>
  <si>
    <t>Місце ком.</t>
  </si>
  <si>
    <t xml:space="preserve"> - </t>
  </si>
  <si>
    <t>День</t>
  </si>
  <si>
    <t>№ з/п</t>
  </si>
  <si>
    <t>ХТУЯ</t>
  </si>
  <si>
    <t>Факультет харчових технологій та управління якістю продукції АПК</t>
  </si>
  <si>
    <t xml:space="preserve">Головний секретар: </t>
  </si>
  <si>
    <t>волейб.</t>
  </si>
  <si>
    <t xml:space="preserve"> + </t>
  </si>
  <si>
    <t>5-6 місця</t>
  </si>
  <si>
    <t>7-8 місця</t>
  </si>
  <si>
    <t>9-12 місця</t>
  </si>
  <si>
    <t>№ 
ф-ту</t>
  </si>
  <si>
    <t>Список учасників змагань (склад команд)</t>
  </si>
  <si>
    <t>М. Вишневський</t>
  </si>
  <si>
    <t>Скоро-
чення</t>
  </si>
  <si>
    <t>29-та спартакіада "Здоров'я" серед науково-педагогічних, наукових працівників і співробітників структурних підрозділів НУБіП України 2018-2019 навчального року</t>
  </si>
  <si>
    <t>Вівторок
23.04.19</t>
  </si>
  <si>
    <t>29-та спартакіада "Здоров'я" серед науково-педагогічних, наукових працівників і співробітників структурних підрозділів НУБіП України 
2018-2019 навчального року</t>
  </si>
  <si>
    <r>
      <t xml:space="preserve">№ </t>
    </r>
    <r>
      <rPr>
        <sz val="11"/>
        <rFont val="Arial"/>
        <family val="2"/>
        <charset val="204"/>
      </rPr>
      <t>за жеребку-
ванням</t>
    </r>
  </si>
  <si>
    <t>Час
гри</t>
  </si>
  <si>
    <t>№ 
гри</t>
  </si>
  <si>
    <t>29-та спартакіада "Здоров'я" серед науково-педагогічних, наукових працівників і співробітників 
структурних підрозділів НУБіП України 
2018-2019 навчального року</t>
  </si>
  <si>
    <t>13-14 місця</t>
  </si>
  <si>
    <t xml:space="preserve"> за 1-2 місце</t>
  </si>
  <si>
    <t>за 3-4 місце</t>
  </si>
  <si>
    <t>23.04-   .05.2019 р.</t>
  </si>
  <si>
    <t>Коман-
да</t>
  </si>
  <si>
    <t>Звання, посада, кафедра/підрозділ</t>
  </si>
  <si>
    <t>Головний суддя:                       М.Вишневський</t>
  </si>
  <si>
    <t>Збірна</t>
  </si>
  <si>
    <t>Жемойда Віталій Леонідович</t>
  </si>
  <si>
    <t>Доцент кафедри Генетики, селекції і насінництва</t>
  </si>
  <si>
    <t>Доцент Генетики, селекції і насінництва</t>
  </si>
  <si>
    <t>Макарчук Олександир Сергійович</t>
  </si>
  <si>
    <t>Андрусик Юрій Юрійович</t>
  </si>
  <si>
    <t>Доцент кафедри Садівництва</t>
  </si>
  <si>
    <t>Доцент Садівництва</t>
  </si>
  <si>
    <t>Коваленко Віталій Петрович</t>
  </si>
  <si>
    <t>Доцент кафедри Кормовиробництва, меліорації і метеорології</t>
  </si>
  <si>
    <t>Доцент Кормовиробництва, меліорації і метеорології</t>
  </si>
  <si>
    <t>Войцехівський Володимир Іванович</t>
  </si>
  <si>
    <t>Доцент кафедри Технології зберігання, переробки та стандартизації продукції рослинництва ім. проф. Б.В. Лесика</t>
  </si>
  <si>
    <t>Доцент Технології зберігання, переробки та стандартизації продукції рослинництва ім. проф. Б.В. Лесика</t>
  </si>
  <si>
    <t>Насіковський Володимир Анатолійович</t>
  </si>
  <si>
    <t>Савчинко Дмитро Анатолійович</t>
  </si>
  <si>
    <t>Доцент кафедри Аналітичної і біонеорганічної хімії та якості води</t>
  </si>
  <si>
    <t>Доцент Аналітичної і біонеорганічної хімії та якості води</t>
  </si>
  <si>
    <t xml:space="preserve">Жила Роман Сергійович </t>
  </si>
  <si>
    <t xml:space="preserve">Старший викладач кафедри загальної хімії </t>
  </si>
  <si>
    <t>Ганущак Дмитро Сергійович</t>
  </si>
  <si>
    <t>Тракторист ндп плодоовочевий сад</t>
  </si>
  <si>
    <t>Федосій Іван Олексійович</t>
  </si>
  <si>
    <t>Зав. каф. Овочівництва та закритого грунту</t>
  </si>
  <si>
    <t xml:space="preserve">Старший викладач Загальної хімії </t>
  </si>
  <si>
    <t>Остапчук Анатолій Дмитрович</t>
  </si>
  <si>
    <t>Декан ФАМ</t>
  </si>
  <si>
    <t>Гаврилюк Віталій Петрович</t>
  </si>
  <si>
    <t>Доцент кафедри економічної теорії</t>
  </si>
  <si>
    <t>Артиш Віктор Іванович</t>
  </si>
  <si>
    <t>Доцент кафедри адміністративного менеджменту та ЗЕД</t>
  </si>
  <si>
    <t>Кроп Павло Борисович</t>
  </si>
  <si>
    <t>Новак Олександр Володимирович</t>
  </si>
  <si>
    <t>Доцент кафедри менеджменту ім. Й.С. Завадського</t>
  </si>
  <si>
    <t>Кузьменко Сергій Володимирович</t>
  </si>
  <si>
    <t>Романчук Сергій Валентинович</t>
  </si>
  <si>
    <t>Заступник декана факультету аграрного менеджменту</t>
  </si>
  <si>
    <t>Файчук Олександр Михайлович</t>
  </si>
  <si>
    <t>Савчук Тарас Любомирович</t>
  </si>
  <si>
    <t>завідувач ННЛ «Центер клітиних технологій у ветеринарній медицині</t>
  </si>
  <si>
    <t xml:space="preserve">Іщенко Вадим Дмитрович </t>
  </si>
  <si>
    <t>доцент кафедри фармакології та токсикології</t>
  </si>
  <si>
    <t>Іщенко Вадим Дмитрович</t>
  </si>
  <si>
    <t>Жук Юрій Васильович</t>
  </si>
  <si>
    <t>доцент кафедри акушерства, гінекології та біотехнології відтворення тварин</t>
  </si>
  <si>
    <t>Криворучко Дмитро Іванович</t>
  </si>
  <si>
    <t>доцент кафедри біохімії і фізіології тварин ім. акад. М.Ф. Гулого</t>
  </si>
  <si>
    <t>Костенко Віталій Михайлович</t>
  </si>
  <si>
    <t>завкафедри терапії і клінічної діагностики</t>
  </si>
  <si>
    <t>завідувач кафедри терапії і клінічної діагностики</t>
  </si>
  <si>
    <t xml:space="preserve">Криворучко Дмитро Іванович </t>
  </si>
  <si>
    <t>доцент кафедри біохімії і фізіології тварин ім. акад. М.Ф. Гулого</t>
  </si>
  <si>
    <t>Маринюк Микола Олександрович</t>
  </si>
  <si>
    <t>асистент кафедри терапії і клінічної діагностики</t>
  </si>
  <si>
    <t>Харкевич Юрій Олександрович</t>
  </si>
  <si>
    <t>старший викл. кафедри хірургії і патофізіології ім. акад. І.О. Поваженка</t>
  </si>
  <si>
    <t>Чворда Олександр Григорович</t>
  </si>
  <si>
    <t>ветеринарний лікар клініки продуктивних тварин ННВ Клінічний центр «Ветмедсервіс»</t>
  </si>
  <si>
    <t>Філіпенко Олександр Віталійович</t>
  </si>
  <si>
    <t>лікар-ординатор кафедри паразитології та тропічної ветеринарії</t>
  </si>
  <si>
    <t>Поляковський Василь Михайлович</t>
  </si>
  <si>
    <t>доцент кафедри гігієни тварин та санітарії імені професора А.К. Скороходька</t>
  </si>
  <si>
    <t>доцент кафедри хірургії і патофізіології ім. акад. І.О. Поваженка</t>
  </si>
  <si>
    <t>Гончар Віталій Володимирович</t>
  </si>
  <si>
    <t>лаборант клініки продуктивних тварин ННВ Клінічний центр «Ветмедсервіс»</t>
  </si>
  <si>
    <t>Філіпенко Олександр</t>
  </si>
  <si>
    <t>Бокотько Роман Романович</t>
  </si>
  <si>
    <t>асистент кафедри хірургії і патофізіології ім. акад. І.О. Поваженка</t>
  </si>
  <si>
    <t>лаборант «Центру клітинних технологій у ветеринарній медицині» кафедри хірургії і патофізіології ім. акад. І.О. Поваженка</t>
  </si>
  <si>
    <t>Бешун Олексій Анатолійович</t>
  </si>
  <si>
    <t>Доцент кафедри тракторів, автомобілів та біоенергосистем</t>
  </si>
  <si>
    <t>Курка Віталій Петрович</t>
  </si>
  <si>
    <t>Старший викладач кафедри тракторів, автомобілів та біоенергосистем</t>
  </si>
  <si>
    <t>Бондарєв Сергій Іванович</t>
  </si>
  <si>
    <t>Швець Роман Леонідович</t>
  </si>
  <si>
    <r>
      <t xml:space="preserve">Майстер виробничого навчання кафедри </t>
    </r>
    <r>
      <rPr>
        <sz val="12"/>
        <color indexed="8"/>
        <rFont val="Times New Roman"/>
        <family val="1"/>
        <charset val="204"/>
      </rPr>
      <t>тракторів, автомобілів та біоенергосистем</t>
    </r>
  </si>
  <si>
    <t>Роговський Іван Леонідович</t>
  </si>
  <si>
    <t>Доцент кафедри технічного сервісу та інженерного менеджменту ім. М.П. Момотенка</t>
  </si>
  <si>
    <t>Росамаха Юрій Олександрович</t>
  </si>
  <si>
    <t>Асистент кафедри сільськогосподарських машин і системотехніки ім. акад. П.М. Василенка</t>
  </si>
  <si>
    <t>Кофто Дмитро Георгійович</t>
  </si>
  <si>
    <t>Ребенко Віктор Іванович</t>
  </si>
  <si>
    <t>Доцент кафедри механізації тваринництва</t>
  </si>
  <si>
    <t>Ігнатьєв Микола Миколайович</t>
  </si>
  <si>
    <r>
      <t>Доцент к</t>
    </r>
    <r>
      <rPr>
        <sz val="12"/>
        <color indexed="8"/>
        <rFont val="Times New Roman"/>
        <family val="1"/>
        <charset val="204"/>
      </rPr>
      <t>афедри транспортних технологій та засобів у АПК</t>
    </r>
  </si>
  <si>
    <t>Дьомін Олександр Анатолійович</t>
  </si>
  <si>
    <r>
      <t xml:space="preserve">Доцент кафедри </t>
    </r>
    <r>
      <rPr>
        <sz val="12"/>
        <color indexed="8"/>
        <rFont val="Times New Roman"/>
        <family val="1"/>
        <charset val="204"/>
      </rPr>
      <t>охорони праці та інженерії середовища</t>
    </r>
  </si>
  <si>
    <t xml:space="preserve">Калівошко Микола Федотович </t>
  </si>
  <si>
    <t>Нагорний Віталій Володимирович</t>
  </si>
  <si>
    <t>к.е.н., доц. кафедри економіки праці та соціального розвитку, зам. декана економічного факультету</t>
  </si>
  <si>
    <t>Шиш Анатолій Миколайович</t>
  </si>
  <si>
    <t>к.е.н., доц. кафедри статистики та економічного аналізу, зам. декана економічного факультету</t>
  </si>
  <si>
    <t>Нікітченко Сергій Олександрович</t>
  </si>
  <si>
    <t>к.е.н., доц. кафедри підприємництва та організації агробізнесу</t>
  </si>
  <si>
    <t>Балан Олександр Дмитрович</t>
  </si>
  <si>
    <t>к.е.н., доц. кафедри економіки праці та соціального розвитку</t>
  </si>
  <si>
    <t>Кваша Сергій Миколайович</t>
  </si>
  <si>
    <t>д.е.н., проф. кафедри глобальної економіки</t>
  </si>
  <si>
    <t>Діброва Анатолій Дмитрович</t>
  </si>
  <si>
    <t>д.е.н., проф., декан економічного факультету</t>
  </si>
  <si>
    <t>Музиченко Андрій Олександрович</t>
  </si>
  <si>
    <t>к.е.н, доц. кафедри статистики та економічного аналізу</t>
  </si>
  <si>
    <t>Ланченко Євгеній Олександрович</t>
  </si>
  <si>
    <t>Криворот Олег Григорович</t>
  </si>
  <si>
    <t>к.е.н., доц., кафедра обліку та оподаткування</t>
  </si>
  <si>
    <t>Свинчук Віктор Адамович</t>
  </si>
  <si>
    <t>Доцент, кафедра лісової таксації та лісовпорядкування</t>
  </si>
  <si>
    <t>Бала Олександр Петрович</t>
  </si>
  <si>
    <t>Доцент, кафедра лісового менеджменту</t>
  </si>
  <si>
    <t>Пінчук Андрій Петрович</t>
  </si>
  <si>
    <t>Доцент, кафедра відтворення лісів та лісових меліорацій</t>
  </si>
  <si>
    <t>Іванюк Ігор Вікторович</t>
  </si>
  <si>
    <t>Виговський Андрій Юрійович</t>
  </si>
  <si>
    <t>Доцент, кафедра лісівництва</t>
  </si>
  <si>
    <t>Володимиренко Валентина Миколаївна</t>
  </si>
  <si>
    <t>Спірочкін Андрій Костянтинович</t>
  </si>
  <si>
    <t>Доцент, кафедра технологій та дизайну виробів з деревини</t>
  </si>
  <si>
    <t>Мазурчук Сергій Миколайович</t>
  </si>
  <si>
    <t>Ст. викладач, кафедра технологій та дизайну виробів з деревини</t>
  </si>
  <si>
    <t>Білоус Валентин Михайлович</t>
  </si>
  <si>
    <t>Ст. викладач, кафедра біології лісу та мисливствознавства</t>
  </si>
  <si>
    <t>Кайдик Олександр Юрійович</t>
  </si>
  <si>
    <t>Блищик Володимир Іванович</t>
  </si>
  <si>
    <t>Ст. викладач, кафедра лісового менеджменту</t>
  </si>
  <si>
    <t>Тарасенко Ростислав Олександрович</t>
  </si>
  <si>
    <t>Професор кафедри соціальної педагогіки та інформаційних технологій в освіті</t>
  </si>
  <si>
    <t>Шмаргун Віталій Миколайович</t>
  </si>
  <si>
    <t>Професор, завідувач кафедри соціальної роботи та психології</t>
  </si>
  <si>
    <t>Костенко Микола Петрович</t>
  </si>
  <si>
    <t>Завідувач кафедри фізичного виховання.</t>
  </si>
  <si>
    <t>Буцик Ігор Михайлович</t>
  </si>
  <si>
    <t>Кафедра педагогіки, докторант кафедри</t>
  </si>
  <si>
    <t>Калуга Володимир Федорович</t>
  </si>
  <si>
    <t>Професор кафедри історії і політології</t>
  </si>
  <si>
    <t>Вербицький Сергій Олексійович</t>
  </si>
  <si>
    <t>Старший викладач кафедри фізичного виховання</t>
  </si>
  <si>
    <t>Сіротін Олексій Сергійович</t>
  </si>
  <si>
    <t>Старший викладач кафедри романо - германських мов і перекладу</t>
  </si>
  <si>
    <t>Бурко Сергій Валерійович</t>
  </si>
  <si>
    <t>Вишневський Микола Олександрович</t>
  </si>
  <si>
    <t>Викладач кафедри фізичного виховання</t>
  </si>
  <si>
    <t>Дьогтєв Ігор Сергійович</t>
  </si>
  <si>
    <t>Троханяк Віктор Іванович</t>
  </si>
  <si>
    <t>теплоенергетики</t>
  </si>
  <si>
    <t>Чуєнко Роман Миколайович</t>
  </si>
  <si>
    <t>ст. викл.,електричних машин і експлуатації електрообладнання</t>
  </si>
  <si>
    <t>Усенко Сергій Миколайович</t>
  </si>
  <si>
    <t>доцент, електроприводу і електротехнологій</t>
  </si>
  <si>
    <t>Савченко Віталій Васильович</t>
  </si>
  <si>
    <t>Кожан Дмитро Петрович</t>
  </si>
  <si>
    <t>Волошин Семен Михайлович</t>
  </si>
  <si>
    <t>зав. лаб., електропостачання</t>
  </si>
  <si>
    <t>Лендєл Тарас Іванович</t>
  </si>
  <si>
    <t>доцент, автоматики та робототехнічних систем</t>
  </si>
  <si>
    <t>Болбот Ігор Михайлович</t>
  </si>
  <si>
    <t>ст. викл.,автоматики та робототехнічних систем</t>
  </si>
  <si>
    <t>Мрачковський Анатолій Миколайович</t>
  </si>
  <si>
    <t>доцент,електричних машин і експлуатації електрообладнання</t>
  </si>
  <si>
    <t>Комарчук Дмитро Сергійович</t>
  </si>
  <si>
    <t>Ващишин Сергій Дмитрович</t>
  </si>
  <si>
    <t>доцент, електропостачання</t>
  </si>
  <si>
    <t>Березюк Андрій Олександрович</t>
  </si>
  <si>
    <t>асист.,електричних машин і експлуатації електрообладнання</t>
  </si>
  <si>
    <t>Дудник Віталій Володимирович</t>
  </si>
  <si>
    <t>Матус Юрій Володимирович</t>
  </si>
  <si>
    <t xml:space="preserve">Ст. вик. каф. комп’ютерних наук  і  мереж </t>
  </si>
  <si>
    <t>Ткаченко Олексій Миколайович</t>
  </si>
  <si>
    <t>Доцент каф. комп’ютерних наук</t>
  </si>
  <si>
    <t>Блозва Андрій Ігорович</t>
  </si>
  <si>
    <t>Доцент каф. комп’ютерних наук  і  мереж</t>
  </si>
  <si>
    <t>Садко Михайло Григорович</t>
  </si>
  <si>
    <t>Доцент каф. інформаційних систем</t>
  </si>
  <si>
    <t>Циба Сергій Вікторович</t>
  </si>
  <si>
    <t>Асистент каф. комп’ютерних наук</t>
  </si>
  <si>
    <t>Харченко Володимир Віталієвич</t>
  </si>
  <si>
    <t>Шапошніков Володимир Миколайович*</t>
  </si>
  <si>
    <t>Ст.н.спів. Української лабораторії якості НУБіП Україна</t>
  </si>
  <si>
    <t>Лікар Ярослав Олексійович</t>
  </si>
  <si>
    <t>Завідувач кафедри ентомології ім. проф. М.П. Дядечка</t>
  </si>
  <si>
    <t>Антіпов Ігор Олександрович</t>
  </si>
  <si>
    <t>доцент кафедри молекулярної біології, мікробіології та біобезпеки</t>
  </si>
  <si>
    <t>Бережняк Євгеній Михайлович</t>
  </si>
  <si>
    <t>Доцент кафедри екології агросфери та екологічного контролю</t>
  </si>
  <si>
    <t>Бережняк Євген Михайлович</t>
  </si>
  <si>
    <t>доцент кафедри екології агросфери та екологічного контролю</t>
  </si>
  <si>
    <t>Іллєнко Володимир Віталійович</t>
  </si>
  <si>
    <t>Старший викладач кафедри радіобіології та радіоекології</t>
  </si>
  <si>
    <t>Дрозд Петро Юрійович</t>
  </si>
  <si>
    <t>доцент кафедри фізіології, біохімії рослин та біоенергетики</t>
  </si>
  <si>
    <t>Павлюк Сергій Дмитрович</t>
  </si>
  <si>
    <t>Ільєнко Володимир Віталійович</t>
  </si>
  <si>
    <t>асистент кафедри радіобіології та радіоекології</t>
  </si>
  <si>
    <t>Шапошнік Володимир Миколайович</t>
  </si>
  <si>
    <t>Старший науковий співробітник УЛЯБП</t>
  </si>
  <si>
    <t>Колодяжний Олександр Юрійович</t>
  </si>
  <si>
    <t>асистент кафедри молекулярної біології, мікробіології та біобезпеки</t>
  </si>
  <si>
    <t>Старший викладач кафедри молекулярної біології, мікробіології та біобезпеки</t>
  </si>
  <si>
    <t>доцент кафедри ентомології ім.проф.М.П.Дядечка</t>
  </si>
  <si>
    <t>Старший викладач кафедри фізіології, біохімії рослин та біоенергетики</t>
  </si>
  <si>
    <t>доцент кафедри ландшафтної екології і заповідної справи</t>
  </si>
  <si>
    <t>Гентош Дмитро Тарасович</t>
  </si>
  <si>
    <t>Доцент кафедри фітопатології ім. акад. В.Ф. Пересипкіна</t>
  </si>
  <si>
    <t>Субін Олександр Володимирович</t>
  </si>
  <si>
    <t>асистент кафедри екобіотехнології та біорізноманіття</t>
  </si>
  <si>
    <t>Доцент кафедри молекулярної біології, мікробіології та біобезпеки</t>
  </si>
  <si>
    <t>Ружило Зіновій Володимирович</t>
  </si>
  <si>
    <t xml:space="preserve">Декан факультету </t>
  </si>
  <si>
    <t>Лісовий Микола Михайлович</t>
  </si>
  <si>
    <t>Професор кафедри молекулярної біології, мікробіології та біобезпеки</t>
  </si>
  <si>
    <t>Марус Олег Анатолійович</t>
  </si>
  <si>
    <t>Заступник декана</t>
  </si>
  <si>
    <t>Міняйло Анатолій Анатолійович</t>
  </si>
  <si>
    <t>Адамчук Валерій Васильович</t>
  </si>
  <si>
    <t>Професор кафедри механіки</t>
  </si>
  <si>
    <t>Гнілоскуренко Святослав Віталійович</t>
  </si>
  <si>
    <t>Доцент кафедри технології конструкційних матеріалів і матеріалознавства</t>
  </si>
  <si>
    <t>Корх Олександр Володимирович</t>
  </si>
  <si>
    <t>Старший лаборант кафедри надійності техніки</t>
  </si>
  <si>
    <t>Бистрий Олександр Миколайович</t>
  </si>
  <si>
    <t>Доцент кафедри надійності техніки</t>
  </si>
  <si>
    <t>Ковальов Костянтин Петрович</t>
  </si>
  <si>
    <t>Коробко Микола Миколайович</t>
  </si>
  <si>
    <t>Доцент кафедри конструювання машин і обладнання</t>
  </si>
  <si>
    <t>Несвідомін Андрій Вікторович</t>
  </si>
  <si>
    <t>Асистент кафедри нарисної геометрії, комп’ютерної графіки та дизайну</t>
  </si>
  <si>
    <t>Лісєєва Альона Ігорівна</t>
  </si>
  <si>
    <t>Диспетчер деканату факультету конструювання та дизайну</t>
  </si>
  <si>
    <t>Тіщенко Вадим Іванович</t>
  </si>
  <si>
    <t>Климковецький Антон Анатолійович</t>
  </si>
  <si>
    <t>майстер виробничого навчання кафедри гідробіології та іхтіології</t>
  </si>
  <si>
    <t>Грунтковський Микола Сергійович</t>
  </si>
  <si>
    <t>старший викладач кафедри технологій у птахівництві, свинарстві та вівчарстві</t>
  </si>
  <si>
    <t>Махно Костянтин Іванович</t>
  </si>
  <si>
    <t>старший викладач кафедри годівля та технології кормів П.Д.Пшеничного</t>
  </si>
  <si>
    <t>Кононенко Руслан Володимирович</t>
  </si>
  <si>
    <t>доцент кафедри аквакультури</t>
  </si>
  <si>
    <t>Грищенко Сергій Миколайович</t>
  </si>
  <si>
    <t>доцент кафедри технологій у птахівництві, свинарстві та вівчарстві</t>
  </si>
  <si>
    <t>Якубець Тарас Васильович</t>
  </si>
  <si>
    <t>старший лаборант кафедри генетики, розведення та біотехнології тварин</t>
  </si>
  <si>
    <t>Марценюк Вадим Петрович</t>
  </si>
  <si>
    <t>доцент кафедри гідробіології та іхтіології</t>
  </si>
  <si>
    <t>Коропець Лариса Анатоліївна</t>
  </si>
  <si>
    <t>доцент кафедри технологій виробництва молока та м’яса</t>
  </si>
  <si>
    <t xml:space="preserve">Слюсаренко Сергій Вікторович </t>
  </si>
  <si>
    <t xml:space="preserve">Доцент кафедри адміністративного і фінансового права </t>
  </si>
  <si>
    <t xml:space="preserve">Ладиченко Віктор Валерійович </t>
  </si>
  <si>
    <t>Завідувач кафедри міжнародного права і порівняльного правознавства</t>
  </si>
  <si>
    <t>Кідалов Сергій Олександрович</t>
  </si>
  <si>
    <t>Доцент кафедри міжнародного права і порівняльного правознавства</t>
  </si>
  <si>
    <t>Шульга Євгеній Вікторович</t>
  </si>
  <si>
    <t>Дмитренко Ігор Миколайович</t>
  </si>
  <si>
    <t>Асистент кафедри аграрного, земельного та екологічного права ім. В. З. Янчука</t>
  </si>
  <si>
    <t>Гончарук Лідія Юріївна</t>
  </si>
  <si>
    <t>Доцент кафедри адміністративного і фінансового права</t>
  </si>
  <si>
    <t>Ємельяненко Карим Олегович</t>
  </si>
  <si>
    <t>Асистент кафедри теорії та історії держави і права</t>
  </si>
  <si>
    <t xml:space="preserve">Граб Роман Анатолійович </t>
  </si>
  <si>
    <t>Аспірант кафедри аграрного, земельного та екологічного права ім В.З. Янчука</t>
  </si>
  <si>
    <t>Євсюков Тарас Олексійович</t>
  </si>
  <si>
    <t>Декан факультету землевпорядкування, професор кафедри геодезії та картографії</t>
  </si>
  <si>
    <t>Ковальов Микола В’ячеславович</t>
  </si>
  <si>
    <t>Старший викладач кафедри геодезії та картографії</t>
  </si>
  <si>
    <t>Тихенко Руслан Вікторович</t>
  </si>
  <si>
    <t>Доцент кафедри управління земельними ресурсами</t>
  </si>
  <si>
    <t>Шевченко Олександр Вікторович</t>
  </si>
  <si>
    <t>Кошель Антон Олександрович</t>
  </si>
  <si>
    <t>Старший викладач геоінформатики та аерокосмічних досліджень Землі</t>
  </si>
  <si>
    <t>Дроздівський Олег Петрович</t>
  </si>
  <si>
    <t>Доцент кафедри геоінформатики та аерокосмічних досліджень Землі</t>
  </si>
  <si>
    <t>Новиков Олексій Іванович</t>
  </si>
  <si>
    <t>Асистент кафедри геоінформатики та аерокосмічних досліджень Землі</t>
  </si>
  <si>
    <t>Чумаченко Олександр Миколайович</t>
  </si>
  <si>
    <t>Доцент кафедри землевпорядного проектування</t>
  </si>
  <si>
    <t>Опенько Іван Анатолійович</t>
  </si>
  <si>
    <t>Жук Олексій Павлович</t>
  </si>
  <si>
    <t>Доцент кафедри геодезії та картографії</t>
  </si>
  <si>
    <t>Аврамчук Богдан Олегович</t>
  </si>
  <si>
    <t>Асистент кафедри геодезії та картографії</t>
  </si>
  <si>
    <t>Прізвище, ім`я побатькові спортсмена</t>
  </si>
  <si>
    <t>Збірна команда</t>
  </si>
  <si>
    <t>Четвер
25.04.19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</si>
</sst>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(* #,##0.00_);_(* \(#,##0.00\);_(* &quot;-&quot;??_);_(@_)"/>
    <numFmt numFmtId="165" formatCode="dd/mm/yy;@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sz val="24"/>
      <name val="Arial"/>
      <family val="2"/>
      <charset val="204"/>
    </font>
    <font>
      <sz val="22"/>
      <name val="Arial"/>
      <family val="2"/>
      <charset val="204"/>
    </font>
    <font>
      <sz val="28"/>
      <name val="Arial"/>
      <family val="2"/>
      <charset val="204"/>
    </font>
    <font>
      <sz val="16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4" applyFont="1"/>
    <xf numFmtId="0" fontId="3" fillId="0" borderId="0" xfId="4" applyFont="1"/>
    <xf numFmtId="0" fontId="4" fillId="0" borderId="0" xfId="4" applyFont="1" applyBorder="1"/>
    <xf numFmtId="0" fontId="5" fillId="0" borderId="0" xfId="4" applyFont="1" applyAlignment="1">
      <alignment horizontal="left"/>
    </xf>
    <xf numFmtId="0" fontId="5" fillId="0" borderId="0" xfId="4" applyFont="1"/>
    <xf numFmtId="0" fontId="3" fillId="0" borderId="0" xfId="4" applyFont="1" applyAlignment="1">
      <alignment horizontal="center" vertical="center"/>
    </xf>
    <xf numFmtId="0" fontId="4" fillId="0" borderId="0" xfId="4" applyFont="1" applyAlignment="1">
      <alignment horizontal="left"/>
    </xf>
    <xf numFmtId="0" fontId="6" fillId="0" borderId="0" xfId="0" applyFont="1"/>
    <xf numFmtId="0" fontId="3" fillId="0" borderId="0" xfId="4" applyFont="1" applyBorder="1" applyAlignment="1"/>
    <xf numFmtId="1" fontId="4" fillId="0" borderId="0" xfId="4" applyNumberFormat="1" applyFont="1" applyBorder="1" applyAlignment="1">
      <alignment horizontal="center" vertical="center"/>
    </xf>
    <xf numFmtId="0" fontId="3" fillId="0" borderId="0" xfId="4" applyFont="1" applyBorder="1"/>
    <xf numFmtId="0" fontId="3" fillId="0" borderId="0" xfId="4" applyFont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/>
    <xf numFmtId="1" fontId="3" fillId="0" borderId="0" xfId="4" applyNumberFormat="1" applyFont="1" applyBorder="1" applyAlignment="1">
      <alignment horizontal="center" vertical="center"/>
    </xf>
    <xf numFmtId="0" fontId="9" fillId="0" borderId="0" xfId="4" applyNumberFormat="1" applyFont="1" applyAlignment="1">
      <alignment horizontal="center"/>
    </xf>
    <xf numFmtId="0" fontId="9" fillId="0" borderId="0" xfId="4" applyFont="1" applyAlignment="1">
      <alignment horizont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center"/>
    </xf>
    <xf numFmtId="0" fontId="10" fillId="0" borderId="0" xfId="4" applyFont="1"/>
    <xf numFmtId="0" fontId="10" fillId="2" borderId="0" xfId="4" applyFont="1" applyFill="1" applyAlignment="1">
      <alignment horizontal="center" vertical="center"/>
    </xf>
    <xf numFmtId="0" fontId="5" fillId="2" borderId="0" xfId="4" applyFont="1" applyFill="1"/>
    <xf numFmtId="0" fontId="4" fillId="2" borderId="0" xfId="4" applyFont="1" applyFill="1"/>
    <xf numFmtId="0" fontId="9" fillId="2" borderId="0" xfId="4" applyNumberFormat="1" applyFont="1" applyFill="1" applyAlignment="1">
      <alignment horizontal="center"/>
    </xf>
    <xf numFmtId="0" fontId="10" fillId="2" borderId="0" xfId="4" applyFont="1" applyFill="1" applyAlignment="1">
      <alignment horizontal="center"/>
    </xf>
    <xf numFmtId="0" fontId="10" fillId="2" borderId="0" xfId="4" applyFont="1" applyFill="1"/>
    <xf numFmtId="0" fontId="5" fillId="2" borderId="0" xfId="4" applyFont="1" applyFill="1" applyAlignment="1">
      <alignment horizontal="right" vertical="center"/>
    </xf>
    <xf numFmtId="0" fontId="4" fillId="2" borderId="0" xfId="4" applyFont="1" applyFill="1" applyBorder="1"/>
    <xf numFmtId="0" fontId="5" fillId="2" borderId="0" xfId="4" applyFont="1" applyFill="1" applyBorder="1"/>
    <xf numFmtId="0" fontId="5" fillId="2" borderId="0" xfId="4" applyFont="1" applyFill="1" applyAlignment="1">
      <alignment horizontal="left" vertical="center"/>
    </xf>
    <xf numFmtId="0" fontId="5" fillId="2" borderId="0" xfId="4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49" fontId="4" fillId="0" borderId="0" xfId="4" applyNumberFormat="1" applyFont="1" applyAlignment="1">
      <alignment horizontal="right"/>
    </xf>
    <xf numFmtId="0" fontId="4" fillId="0" borderId="0" xfId="4" applyFont="1" applyAlignment="1">
      <alignment horizontal="center" vertical="center"/>
    </xf>
    <xf numFmtId="49" fontId="4" fillId="0" borderId="0" xfId="4" applyNumberFormat="1" applyFont="1"/>
    <xf numFmtId="0" fontId="4" fillId="0" borderId="1" xfId="4" applyFont="1" applyFill="1" applyBorder="1" applyAlignment="1">
      <alignment horizontal="center" vertical="center"/>
    </xf>
    <xf numFmtId="0" fontId="3" fillId="0" borderId="0" xfId="4" applyFont="1" applyAlignment="1"/>
    <xf numFmtId="0" fontId="6" fillId="0" borderId="0" xfId="0" applyFont="1" applyAlignme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1" fontId="11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left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4" fillId="0" borderId="0" xfId="4" applyFont="1" applyFill="1"/>
    <xf numFmtId="0" fontId="4" fillId="0" borderId="0" xfId="4" applyFont="1" applyFill="1" applyBorder="1"/>
    <xf numFmtId="0" fontId="10" fillId="0" borderId="0" xfId="4" applyFont="1" applyFill="1"/>
    <xf numFmtId="0" fontId="5" fillId="0" borderId="0" xfId="4" applyFont="1" applyFill="1"/>
    <xf numFmtId="0" fontId="5" fillId="0" borderId="0" xfId="4" applyFont="1" applyFill="1" applyBorder="1"/>
    <xf numFmtId="0" fontId="10" fillId="0" borderId="2" xfId="4" applyFont="1" applyFill="1" applyBorder="1" applyAlignment="1">
      <alignment horizontal="center" vertical="center"/>
    </xf>
    <xf numFmtId="0" fontId="5" fillId="0" borderId="2" xfId="4" applyFont="1" applyFill="1" applyBorder="1"/>
    <xf numFmtId="0" fontId="9" fillId="0" borderId="0" xfId="4" applyFont="1" applyFill="1" applyBorder="1"/>
    <xf numFmtId="0" fontId="9" fillId="0" borderId="0" xfId="4" applyFont="1" applyFill="1"/>
    <xf numFmtId="0" fontId="10" fillId="0" borderId="2" xfId="4" applyFont="1" applyFill="1" applyBorder="1"/>
    <xf numFmtId="0" fontId="5" fillId="0" borderId="3" xfId="4" applyFont="1" applyFill="1" applyBorder="1"/>
    <xf numFmtId="0" fontId="10" fillId="0" borderId="4" xfId="4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4" fillId="0" borderId="0" xfId="4" applyNumberFormat="1" applyFont="1" applyAlignment="1"/>
    <xf numFmtId="0" fontId="4" fillId="0" borderId="0" xfId="4" applyFont="1" applyAlignment="1"/>
    <xf numFmtId="1" fontId="11" fillId="2" borderId="1" xfId="4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1" fontId="4" fillId="2" borderId="1" xfId="4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11" fillId="2" borderId="5" xfId="4" applyNumberFormat="1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1" fontId="4" fillId="2" borderId="5" xfId="4" applyNumberFormat="1" applyFont="1" applyFill="1" applyBorder="1" applyAlignment="1">
      <alignment horizontal="center" vertical="center"/>
    </xf>
    <xf numFmtId="1" fontId="11" fillId="2" borderId="6" xfId="4" applyNumberFormat="1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" fontId="4" fillId="2" borderId="6" xfId="4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/>
    </xf>
    <xf numFmtId="0" fontId="14" fillId="0" borderId="1" xfId="0" applyNumberFormat="1" applyFont="1" applyBorder="1" applyAlignment="1">
      <alignment horizontal="center" vertical="top"/>
    </xf>
    <xf numFmtId="16" fontId="14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/>
    </xf>
    <xf numFmtId="0" fontId="4" fillId="0" borderId="0" xfId="4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8" xfId="4" applyFont="1" applyFill="1" applyBorder="1"/>
    <xf numFmtId="0" fontId="4" fillId="0" borderId="1" xfId="4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9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top"/>
    </xf>
    <xf numFmtId="0" fontId="14" fillId="0" borderId="9" xfId="0" applyFont="1" applyFill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9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14" fontId="5" fillId="0" borderId="0" xfId="4" applyNumberFormat="1" applyFont="1" applyAlignment="1">
      <alignment horizontal="center" vertical="center"/>
    </xf>
    <xf numFmtId="14" fontId="5" fillId="0" borderId="0" xfId="4" applyNumberFormat="1" applyFont="1" applyFill="1" applyAlignment="1">
      <alignment horizontal="center" vertical="center"/>
    </xf>
    <xf numFmtId="0" fontId="9" fillId="0" borderId="13" xfId="4" applyNumberFormat="1" applyFont="1" applyFill="1" applyBorder="1" applyAlignment="1">
      <alignment horizontal="center"/>
    </xf>
    <xf numFmtId="49" fontId="9" fillId="0" borderId="4" xfId="4" applyNumberFormat="1" applyFont="1" applyFill="1" applyBorder="1" applyAlignment="1">
      <alignment horizontal="center"/>
    </xf>
    <xf numFmtId="0" fontId="9" fillId="0" borderId="13" xfId="4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1" fontId="9" fillId="0" borderId="14" xfId="4" applyNumberFormat="1" applyFont="1" applyFill="1" applyBorder="1" applyAlignment="1">
      <alignment horizontal="center"/>
    </xf>
    <xf numFmtId="0" fontId="9" fillId="0" borderId="0" xfId="4" applyNumberFormat="1" applyFont="1" applyFill="1" applyAlignment="1">
      <alignment horizontal="center"/>
    </xf>
    <xf numFmtId="0" fontId="9" fillId="0" borderId="15" xfId="4" applyNumberFormat="1" applyFont="1" applyFill="1" applyBorder="1" applyAlignment="1">
      <alignment horizontal="center" vertical="center"/>
    </xf>
    <xf numFmtId="0" fontId="9" fillId="0" borderId="15" xfId="4" applyNumberFormat="1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9" fillId="0" borderId="4" xfId="4" applyNumberFormat="1" applyFont="1" applyFill="1" applyBorder="1" applyAlignment="1">
      <alignment horizontal="center"/>
    </xf>
    <xf numFmtId="1" fontId="9" fillId="0" borderId="14" xfId="4" applyNumberFormat="1" applyFont="1" applyFill="1" applyBorder="1" applyAlignment="1">
      <alignment horizontal="center" vertical="center"/>
    </xf>
    <xf numFmtId="1" fontId="9" fillId="0" borderId="16" xfId="4" applyNumberFormat="1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1" fontId="9" fillId="0" borderId="15" xfId="4" applyNumberFormat="1" applyFont="1" applyFill="1" applyBorder="1" applyAlignment="1">
      <alignment horizontal="center" vertical="center"/>
    </xf>
    <xf numFmtId="1" fontId="9" fillId="0" borderId="18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19" xfId="4" applyFont="1" applyFill="1" applyBorder="1"/>
    <xf numFmtId="0" fontId="9" fillId="0" borderId="16" xfId="4" applyNumberFormat="1" applyFont="1" applyFill="1" applyBorder="1" applyAlignment="1">
      <alignment horizontal="center" vertical="center"/>
    </xf>
    <xf numFmtId="1" fontId="5" fillId="0" borderId="0" xfId="4" applyNumberFormat="1" applyFont="1" applyFill="1" applyBorder="1" applyAlignment="1"/>
    <xf numFmtId="1" fontId="9" fillId="0" borderId="16" xfId="4" applyNumberFormat="1" applyFont="1" applyFill="1" applyBorder="1" applyAlignment="1">
      <alignment horizontal="center"/>
    </xf>
    <xf numFmtId="0" fontId="5" fillId="2" borderId="0" xfId="4" applyFont="1" applyFill="1" applyAlignment="1">
      <alignment horizontal="right"/>
    </xf>
    <xf numFmtId="0" fontId="9" fillId="2" borderId="0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4" fillId="2" borderId="5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20" fontId="4" fillId="2" borderId="1" xfId="4" applyNumberFormat="1" applyFont="1" applyFill="1" applyBorder="1" applyAlignment="1">
      <alignment horizontal="center" vertical="center"/>
    </xf>
    <xf numFmtId="20" fontId="4" fillId="2" borderId="6" xfId="4" applyNumberFormat="1" applyFont="1" applyFill="1" applyBorder="1" applyAlignment="1">
      <alignment horizontal="center" vertical="center"/>
    </xf>
    <xf numFmtId="20" fontId="4" fillId="2" borderId="5" xfId="4" applyNumberFormat="1" applyFont="1" applyFill="1" applyBorder="1" applyAlignment="1">
      <alignment horizontal="center" vertical="center"/>
    </xf>
    <xf numFmtId="20" fontId="4" fillId="0" borderId="1" xfId="4" applyNumberFormat="1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horizontal="left"/>
    </xf>
    <xf numFmtId="0" fontId="5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9" fillId="2" borderId="0" xfId="4" applyFont="1" applyFill="1" applyAlignment="1">
      <alignment horizontal="center"/>
    </xf>
    <xf numFmtId="0" fontId="9" fillId="2" borderId="0" xfId="4" applyFont="1" applyFill="1" applyAlignment="1">
      <alignment horizontal="center" vertical="center"/>
    </xf>
    <xf numFmtId="0" fontId="9" fillId="2" borderId="0" xfId="4" applyFont="1" applyFill="1"/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12" fontId="5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2" borderId="2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right" vertical="center"/>
    </xf>
    <xf numFmtId="0" fontId="5" fillId="0" borderId="20" xfId="4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" vertical="center"/>
    </xf>
    <xf numFmtId="0" fontId="5" fillId="0" borderId="0" xfId="4" applyFont="1" applyFill="1" applyBorder="1" applyAlignment="1">
      <alignment horizontal="right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left" vertical="center"/>
    </xf>
    <xf numFmtId="0" fontId="5" fillId="0" borderId="23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left" vertical="center"/>
    </xf>
    <xf numFmtId="0" fontId="5" fillId="2" borderId="21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right" vertical="center"/>
    </xf>
    <xf numFmtId="0" fontId="5" fillId="0" borderId="2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right"/>
    </xf>
    <xf numFmtId="0" fontId="4" fillId="2" borderId="0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25" xfId="4" applyFont="1" applyFill="1" applyBorder="1"/>
    <xf numFmtId="0" fontId="23" fillId="2" borderId="0" xfId="4" applyFont="1" applyFill="1" applyAlignment="1">
      <alignment horizontal="left"/>
    </xf>
    <xf numFmtId="0" fontId="24" fillId="0" borderId="0" xfId="4" applyFont="1"/>
    <xf numFmtId="0" fontId="23" fillId="0" borderId="0" xfId="4" applyFont="1" applyFill="1"/>
    <xf numFmtId="0" fontId="9" fillId="0" borderId="17" xfId="4" applyFont="1" applyFill="1" applyBorder="1"/>
    <xf numFmtId="1" fontId="9" fillId="2" borderId="15" xfId="4" applyNumberFormat="1" applyFont="1" applyFill="1" applyBorder="1" applyAlignment="1">
      <alignment horizontal="center" vertical="center"/>
    </xf>
    <xf numFmtId="0" fontId="9" fillId="0" borderId="26" xfId="4" applyFont="1" applyFill="1" applyBorder="1" applyAlignment="1">
      <alignment horizontal="center" vertical="center"/>
    </xf>
    <xf numFmtId="0" fontId="9" fillId="0" borderId="27" xfId="4" applyNumberFormat="1" applyFont="1" applyFill="1" applyBorder="1" applyAlignment="1">
      <alignment horizontal="center" vertical="center"/>
    </xf>
    <xf numFmtId="0" fontId="9" fillId="2" borderId="26" xfId="4" applyFont="1" applyFill="1" applyBorder="1" applyAlignment="1">
      <alignment horizontal="center" vertical="center"/>
    </xf>
    <xf numFmtId="1" fontId="9" fillId="2" borderId="27" xfId="4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3" fillId="0" borderId="0" xfId="4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0" fillId="0" borderId="0" xfId="4" applyFont="1" applyFill="1" applyBorder="1" applyAlignment="1">
      <alignment horizontal="center"/>
    </xf>
    <xf numFmtId="0" fontId="10" fillId="0" borderId="0" xfId="4" applyFont="1" applyFill="1" applyBorder="1"/>
    <xf numFmtId="0" fontId="25" fillId="0" borderId="2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/>
    </xf>
    <xf numFmtId="0" fontId="14" fillId="0" borderId="29" xfId="0" applyNumberFormat="1" applyFont="1" applyBorder="1" applyAlignment="1">
      <alignment horizontal="center" vertical="top"/>
    </xf>
    <xf numFmtId="0" fontId="14" fillId="0" borderId="30" xfId="0" applyNumberFormat="1" applyFont="1" applyBorder="1" applyAlignment="1">
      <alignment horizontal="center" vertical="top"/>
    </xf>
    <xf numFmtId="16" fontId="14" fillId="0" borderId="29" xfId="0" applyNumberFormat="1" applyFont="1" applyFill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16" fontId="16" fillId="0" borderId="29" xfId="0" applyNumberFormat="1" applyFont="1" applyFill="1" applyBorder="1" applyAlignment="1">
      <alignment horizontal="center" vertical="top"/>
    </xf>
    <xf numFmtId="0" fontId="14" fillId="0" borderId="5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2" borderId="6" xfId="4" applyNumberFormat="1" applyFont="1" applyFill="1" applyBorder="1" applyAlignment="1" applyProtection="1">
      <alignment horizontal="center" vertical="center"/>
      <protection locked="0" hidden="1"/>
    </xf>
    <xf numFmtId="0" fontId="26" fillId="2" borderId="20" xfId="4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4" fillId="0" borderId="0" xfId="0" applyFont="1" applyAlignment="1">
      <alignment horizontal="center" vertical="center"/>
    </xf>
    <xf numFmtId="14" fontId="5" fillId="0" borderId="0" xfId="4" applyNumberFormat="1" applyFont="1" applyFill="1" applyAlignment="1">
      <alignment horizontal="center" vertical="center"/>
    </xf>
    <xf numFmtId="0" fontId="5" fillId="0" borderId="31" xfId="4" applyFont="1" applyFill="1" applyBorder="1" applyAlignment="1">
      <alignment horizontal="center" vertical="center"/>
    </xf>
    <xf numFmtId="12" fontId="5" fillId="0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</cellXfs>
  <cellStyles count="6">
    <cellStyle name="Гиперссылка" xfId="1" builtinId="8"/>
    <cellStyle name="Денежный 2" xfId="2"/>
    <cellStyle name="Обычный" xfId="0" builtinId="0"/>
    <cellStyle name="Обычный 2" xfId="3"/>
    <cellStyle name="Обычный 3" xfId="4"/>
    <cellStyle name="Финансовый 2" xfId="5"/>
  </cellStyles>
  <dxfs count="19">
    <dxf>
      <border outline="0"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</dxfs>
  <tableStyles count="3" defaultTableStyle="TableStyleMedium9" defaultPivotStyle="PivotStyleLight16">
    <tableStyle name="Стиль сводной таблицы 1" table="0" count="0"/>
    <tableStyle name="Стиль таблицы 1" pivot="0" count="0"/>
    <tableStyle name="Стиль таблицы 2" pivot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66675</xdr:rowOff>
    </xdr:from>
    <xdr:to>
      <xdr:col>14</xdr:col>
      <xdr:colOff>510579</xdr:colOff>
      <xdr:row>39</xdr:row>
      <xdr:rowOff>240109</xdr:rowOff>
    </xdr:to>
    <xdr:sp macro="" textlink="">
      <xdr:nvSpPr>
        <xdr:cNvPr id="6145" name="Check Box 1" hidden="1">
          <a:extLst/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4F4F4"/>
        </a:solidFill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uk-UA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Show Game Numbers</a:t>
          </a:r>
        </a:p>
      </xdr:txBody>
    </xdr:sp>
    <xdr:clientData fPrintsWithSheet="0"/>
  </xdr:twoCellAnchor>
  <xdr:twoCellAnchor editAs="oneCell">
    <xdr:from>
      <xdr:col>0</xdr:col>
      <xdr:colOff>0</xdr:colOff>
      <xdr:row>41</xdr:row>
      <xdr:rowOff>9525</xdr:rowOff>
    </xdr:from>
    <xdr:to>
      <xdr:col>1</xdr:col>
      <xdr:colOff>746945</xdr:colOff>
      <xdr:row>41</xdr:row>
      <xdr:rowOff>182959</xdr:rowOff>
    </xdr:to>
    <xdr:sp macro="" textlink="">
      <xdr:nvSpPr>
        <xdr:cNvPr id="6146" name="Check Box 2" hidden="1">
          <a:extLst/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4F4F4"/>
        </a:solidFill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uk-UA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Show Seed Numbers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ица51121" displayName="Таблица51121" ref="B7:I35" headerRowCount="0" totalsRowShown="0" headerRowDxfId="2" dataDxfId="1" tableBorderDxfId="0">
  <tableColumns count="8">
    <tableColumn id="1" name="№ Гри" headerRowDxfId="17" dataDxfId="18"/>
    <tableColumn id="3" name="Час" headerRowDxfId="15" dataDxfId="16"/>
    <tableColumn id="2" name="Столбец2" headerRowDxfId="13" dataDxfId="14" dataCellStyle="Обычный 2"/>
    <tableColumn id="4" name="Команда 1" headerRowDxfId="11" dataDxfId="12"/>
    <tableColumn id="5" name="Команда 2 " headerRowDxfId="9" dataDxfId="10"/>
    <tableColumn id="8" name="Столбец3" headerRowDxfId="7" dataDxfId="8" dataCellStyle="Обычный 2"/>
    <tableColumn id="6" name="Результат" headerRowDxfId="5" dataDxfId="6"/>
    <tableColumn id="7" name="Столбец1" headerRowDxfId="3" dataDxfId="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nubip.edu.ua/node/1190" TargetMode="External"/><Relationship Id="rId13" Type="http://schemas.openxmlformats.org/officeDocument/2006/relationships/hyperlink" Target="https://nubip.edu.ua/node/4316" TargetMode="External"/><Relationship Id="rId18" Type="http://schemas.openxmlformats.org/officeDocument/2006/relationships/hyperlink" Target="https://nubip.edu.ua/node/1106" TargetMode="External"/><Relationship Id="rId3" Type="http://schemas.openxmlformats.org/officeDocument/2006/relationships/hyperlink" Target="https://nubip.edu.ua/node/1236" TargetMode="External"/><Relationship Id="rId7" Type="http://schemas.openxmlformats.org/officeDocument/2006/relationships/hyperlink" Target="https://nubip.edu.ua/node/1105" TargetMode="External"/><Relationship Id="rId12" Type="http://schemas.openxmlformats.org/officeDocument/2006/relationships/hyperlink" Target="https://nubip.edu.ua/node/1143" TargetMode="External"/><Relationship Id="rId17" Type="http://schemas.openxmlformats.org/officeDocument/2006/relationships/hyperlink" Target="https://nubip.edu.ua/node/1106" TargetMode="External"/><Relationship Id="rId2" Type="http://schemas.openxmlformats.org/officeDocument/2006/relationships/hyperlink" Target="https://nubip.edu.ua/node/4316" TargetMode="External"/><Relationship Id="rId16" Type="http://schemas.openxmlformats.org/officeDocument/2006/relationships/hyperlink" Target="https://nubip.edu.ua/node/4317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s://nubip.edu.ua/node/4316" TargetMode="External"/><Relationship Id="rId6" Type="http://schemas.openxmlformats.org/officeDocument/2006/relationships/hyperlink" Target="https://nubip.edu.ua/node/1106" TargetMode="External"/><Relationship Id="rId11" Type="http://schemas.openxmlformats.org/officeDocument/2006/relationships/hyperlink" Target="https://nubip.edu.ua/node/1181" TargetMode="External"/><Relationship Id="rId5" Type="http://schemas.openxmlformats.org/officeDocument/2006/relationships/hyperlink" Target="https://nubip.edu.ua/node/1106" TargetMode="External"/><Relationship Id="rId15" Type="http://schemas.openxmlformats.org/officeDocument/2006/relationships/hyperlink" Target="https://nubip.edu.ua/node/1236" TargetMode="External"/><Relationship Id="rId10" Type="http://schemas.openxmlformats.org/officeDocument/2006/relationships/hyperlink" Target="https://nubip.edu.ua/node/3231" TargetMode="External"/><Relationship Id="rId19" Type="http://schemas.openxmlformats.org/officeDocument/2006/relationships/hyperlink" Target="https://nubip.edu.ua/node/1105" TargetMode="External"/><Relationship Id="rId4" Type="http://schemas.openxmlformats.org/officeDocument/2006/relationships/hyperlink" Target="https://nubip.edu.ua/node/4317" TargetMode="External"/><Relationship Id="rId9" Type="http://schemas.openxmlformats.org/officeDocument/2006/relationships/hyperlink" Target="https://nubip.edu.ua/node/1143" TargetMode="External"/><Relationship Id="rId14" Type="http://schemas.openxmlformats.org/officeDocument/2006/relationships/hyperlink" Target="https://nubip.edu.ua/node/43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WhiteSpace="0" zoomScale="70" zoomScaleNormal="70" zoomScalePageLayoutView="115" workbookViewId="0">
      <selection activeCell="I5" sqref="I5"/>
    </sheetView>
  </sheetViews>
  <sheetFormatPr defaultRowHeight="18"/>
  <cols>
    <col min="1" max="1" width="10" style="1" customWidth="1"/>
    <col min="2" max="2" width="58.140625" style="37" customWidth="1"/>
    <col min="3" max="3" width="12" style="97" customWidth="1"/>
    <col min="4" max="4" width="9.42578125" style="38" customWidth="1"/>
    <col min="5" max="16384" width="9.140625" style="1"/>
  </cols>
  <sheetData>
    <row r="1" spans="1:4" ht="64.150000000000006" customHeight="1">
      <c r="A1" s="252" t="s">
        <v>114</v>
      </c>
      <c r="B1" s="252"/>
      <c r="C1" s="252"/>
      <c r="D1" s="252"/>
    </row>
    <row r="2" spans="1:4" ht="25.5">
      <c r="A2" s="253" t="s">
        <v>66</v>
      </c>
      <c r="B2" s="253"/>
      <c r="C2" s="253"/>
      <c r="D2" s="253"/>
    </row>
    <row r="3" spans="1:4" ht="17.45" customHeight="1">
      <c r="A3" s="254"/>
      <c r="B3" s="254"/>
      <c r="C3" s="254"/>
      <c r="D3" s="254"/>
    </row>
    <row r="4" spans="1:4">
      <c r="A4" s="32" t="s">
        <v>0</v>
      </c>
      <c r="B4" s="33"/>
      <c r="D4" s="128" t="s">
        <v>122</v>
      </c>
    </row>
    <row r="5" spans="1:4">
      <c r="A5" s="255" t="s">
        <v>1</v>
      </c>
      <c r="B5" s="255"/>
      <c r="C5" s="255"/>
      <c r="D5" s="255"/>
    </row>
    <row r="7" spans="1:4" ht="46.5">
      <c r="A7" s="47" t="s">
        <v>115</v>
      </c>
      <c r="B7" s="48" t="s">
        <v>2</v>
      </c>
      <c r="C7" s="47" t="s">
        <v>111</v>
      </c>
      <c r="D7" s="48" t="s">
        <v>3</v>
      </c>
    </row>
    <row r="8" spans="1:4" ht="27.6" customHeight="1">
      <c r="A8" s="49">
        <v>1</v>
      </c>
      <c r="B8" s="46" t="s">
        <v>87</v>
      </c>
      <c r="C8" s="39" t="s">
        <v>88</v>
      </c>
      <c r="D8" s="53"/>
    </row>
    <row r="9" spans="1:4" ht="27.6" customHeight="1">
      <c r="A9" s="49">
        <v>2</v>
      </c>
      <c r="B9" s="50" t="s">
        <v>71</v>
      </c>
      <c r="C9" s="39" t="s">
        <v>72</v>
      </c>
      <c r="D9" s="53"/>
    </row>
    <row r="10" spans="1:4" ht="36">
      <c r="A10" s="49">
        <v>3</v>
      </c>
      <c r="B10" s="46" t="s">
        <v>67</v>
      </c>
      <c r="C10" s="39" t="s">
        <v>68</v>
      </c>
      <c r="D10" s="101"/>
    </row>
    <row r="11" spans="1:4" ht="27.6" customHeight="1">
      <c r="A11" s="49">
        <v>4</v>
      </c>
      <c r="B11" s="46" t="s">
        <v>91</v>
      </c>
      <c r="C11" s="39" t="s">
        <v>92</v>
      </c>
      <c r="D11" s="101"/>
    </row>
    <row r="12" spans="1:4" ht="27.6" customHeight="1">
      <c r="A12" s="49">
        <v>5</v>
      </c>
      <c r="B12" s="46" t="s">
        <v>83</v>
      </c>
      <c r="C12" s="39" t="s">
        <v>84</v>
      </c>
      <c r="D12" s="101"/>
    </row>
    <row r="13" spans="1:4" ht="27.6" customHeight="1">
      <c r="A13" s="49">
        <v>6</v>
      </c>
      <c r="B13" s="46" t="s">
        <v>79</v>
      </c>
      <c r="C13" s="39" t="s">
        <v>80</v>
      </c>
      <c r="D13" s="101"/>
    </row>
    <row r="14" spans="1:4" ht="27.6" customHeight="1">
      <c r="A14" s="49">
        <v>7</v>
      </c>
      <c r="B14" s="50" t="s">
        <v>75</v>
      </c>
      <c r="C14" s="39" t="s">
        <v>76</v>
      </c>
      <c r="D14" s="101"/>
    </row>
    <row r="15" spans="1:4" ht="36">
      <c r="A15" s="49">
        <v>8</v>
      </c>
      <c r="B15" s="46" t="s">
        <v>89</v>
      </c>
      <c r="C15" s="39" t="s">
        <v>90</v>
      </c>
      <c r="D15" s="53"/>
    </row>
    <row r="16" spans="1:4" ht="27.6" customHeight="1">
      <c r="A16" s="49">
        <v>9</v>
      </c>
      <c r="B16" s="46" t="s">
        <v>81</v>
      </c>
      <c r="C16" s="39" t="s">
        <v>82</v>
      </c>
      <c r="D16" s="101"/>
    </row>
    <row r="17" spans="1:4" ht="36">
      <c r="A17" s="49">
        <v>10</v>
      </c>
      <c r="B17" s="46" t="s">
        <v>69</v>
      </c>
      <c r="C17" s="39" t="s">
        <v>70</v>
      </c>
      <c r="D17" s="53"/>
    </row>
    <row r="18" spans="1:4" ht="36">
      <c r="A18" s="49">
        <v>11</v>
      </c>
      <c r="B18" s="50" t="s">
        <v>85</v>
      </c>
      <c r="C18" s="39" t="s">
        <v>86</v>
      </c>
      <c r="D18" s="53"/>
    </row>
    <row r="19" spans="1:4" ht="27.6" customHeight="1">
      <c r="A19" s="49">
        <v>12</v>
      </c>
      <c r="B19" s="46" t="s">
        <v>73</v>
      </c>
      <c r="C19" s="39" t="s">
        <v>74</v>
      </c>
      <c r="D19" s="53"/>
    </row>
    <row r="20" spans="1:4" ht="27.6" customHeight="1">
      <c r="A20" s="49">
        <v>13</v>
      </c>
      <c r="B20" s="46" t="s">
        <v>406</v>
      </c>
      <c r="C20" s="39" t="s">
        <v>126</v>
      </c>
      <c r="D20" s="53"/>
    </row>
    <row r="21" spans="1:4" ht="27.6" customHeight="1">
      <c r="A21" s="49"/>
      <c r="B21" s="46" t="s">
        <v>94</v>
      </c>
      <c r="C21" s="39" t="s">
        <v>93</v>
      </c>
      <c r="D21" s="53"/>
    </row>
    <row r="22" spans="1:4" ht="36">
      <c r="A22" s="49" t="s">
        <v>97</v>
      </c>
      <c r="B22" s="51" t="s">
        <v>101</v>
      </c>
      <c r="C22" s="52" t="s">
        <v>100</v>
      </c>
      <c r="D22" s="53"/>
    </row>
    <row r="23" spans="1:4" ht="27.6" customHeight="1">
      <c r="A23" s="49" t="s">
        <v>97</v>
      </c>
      <c r="B23" s="50" t="s">
        <v>77</v>
      </c>
      <c r="C23" s="39" t="s">
        <v>78</v>
      </c>
      <c r="D23" s="53"/>
    </row>
    <row r="25" spans="1:4">
      <c r="A25" s="35" t="s">
        <v>4</v>
      </c>
      <c r="C25" s="7" t="s">
        <v>110</v>
      </c>
      <c r="D25" s="36"/>
    </row>
    <row r="27" spans="1:4">
      <c r="A27" s="35" t="s">
        <v>5</v>
      </c>
      <c r="C27" s="7"/>
      <c r="D27" s="36"/>
    </row>
  </sheetData>
  <mergeCells count="4">
    <mergeCell ref="A1:D1"/>
    <mergeCell ref="A2:D2"/>
    <mergeCell ref="A3:D3"/>
    <mergeCell ref="A5:D5"/>
  </mergeCells>
  <phoneticPr fontId="2" type="noConversion"/>
  <printOptions horizontalCentered="1"/>
  <pageMargins left="0.67" right="0.19685039370078741" top="0.51181102362204722" bottom="0.70866141732283472" header="0.31496062992125984" footer="0.31496062992125984"/>
  <pageSetup paperSize="9" orientation="portrait" r:id="rId1"/>
  <headerFooter>
    <oddFooter>&amp;L&amp;"Calibri,курсив"&amp;9Файл: &amp;Z&amp;F Лист: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3"/>
  <sheetViews>
    <sheetView topLeftCell="B1" zoomScale="55" zoomScaleNormal="55" zoomScalePageLayoutView="55" workbookViewId="0">
      <selection activeCell="C20" sqref="C20"/>
    </sheetView>
  </sheetViews>
  <sheetFormatPr defaultRowHeight="25.5"/>
  <cols>
    <col min="1" max="1" width="5.42578125" style="1" customWidth="1"/>
    <col min="2" max="2" width="16" style="210" customWidth="1"/>
    <col min="3" max="3" width="8.85546875" style="16" customWidth="1"/>
    <col min="4" max="4" width="16" style="210" customWidth="1"/>
    <col min="5" max="5" width="8.42578125" style="18" customWidth="1"/>
    <col min="6" max="6" width="16" style="210" customWidth="1"/>
    <col min="7" max="7" width="8.42578125" style="20" customWidth="1"/>
    <col min="8" max="8" width="16" style="210" customWidth="1"/>
    <col min="9" max="9" width="8.42578125" style="1" customWidth="1"/>
    <col min="10" max="10" width="8.42578125" style="37" customWidth="1"/>
    <col min="11" max="11" width="16" style="1" customWidth="1"/>
    <col min="12" max="12" width="8.42578125" style="37" customWidth="1"/>
    <col min="13" max="13" width="16" style="5" customWidth="1"/>
    <col min="14" max="14" width="8.42578125" style="1" customWidth="1"/>
    <col min="15" max="15" width="16" style="5" customWidth="1"/>
    <col min="16" max="16" width="8.42578125" style="1" customWidth="1"/>
    <col min="17" max="17" width="16" style="5" customWidth="1"/>
    <col min="18" max="18" width="8.42578125" style="1" customWidth="1"/>
    <col min="19" max="19" width="17.7109375" style="5" customWidth="1"/>
    <col min="20" max="16384" width="9.140625" style="1"/>
  </cols>
  <sheetData>
    <row r="1" spans="1:20" ht="71.25" customHeight="1">
      <c r="A1" s="169"/>
      <c r="B1" s="259" t="s">
        <v>112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20" ht="27.95" customHeight="1">
      <c r="A2" s="169"/>
      <c r="B2" s="170"/>
      <c r="C2" s="24"/>
      <c r="D2" s="170"/>
      <c r="E2" s="21"/>
      <c r="F2" s="171"/>
      <c r="G2" s="21"/>
      <c r="H2" s="171"/>
      <c r="I2" s="172"/>
      <c r="J2" s="173"/>
      <c r="K2" s="174" t="s">
        <v>65</v>
      </c>
      <c r="L2" s="172"/>
      <c r="M2" s="172"/>
      <c r="N2" s="175"/>
      <c r="O2" s="176"/>
      <c r="P2" s="177"/>
      <c r="Q2" s="22"/>
      <c r="R2" s="23"/>
      <c r="S2" s="22"/>
    </row>
    <row r="3" spans="1:20" s="5" customFormat="1">
      <c r="A3" s="22"/>
      <c r="B3" s="170"/>
      <c r="C3" s="178" t="s">
        <v>0</v>
      </c>
      <c r="E3" s="25"/>
      <c r="F3" s="177"/>
      <c r="G3" s="26"/>
      <c r="H3" s="171"/>
      <c r="I3" s="179"/>
      <c r="J3" s="179"/>
      <c r="K3" s="179"/>
      <c r="L3" s="179"/>
      <c r="M3" s="179"/>
      <c r="N3" s="177"/>
      <c r="O3" s="22"/>
      <c r="P3" s="177"/>
      <c r="Q3" s="128" t="s">
        <v>122</v>
      </c>
      <c r="R3" s="22"/>
      <c r="S3" s="22"/>
    </row>
    <row r="4" spans="1:20" ht="21.95" customHeight="1">
      <c r="A4" s="23"/>
      <c r="B4" s="170" t="s">
        <v>6</v>
      </c>
      <c r="C4" s="24"/>
      <c r="D4" s="170" t="s">
        <v>8</v>
      </c>
      <c r="E4" s="21"/>
      <c r="F4" s="27"/>
      <c r="G4" s="21"/>
      <c r="H4" s="27"/>
      <c r="I4" s="23"/>
      <c r="J4" s="180"/>
      <c r="K4" s="174" t="s">
        <v>7</v>
      </c>
      <c r="L4" s="180"/>
      <c r="M4" s="181"/>
      <c r="N4" s="23"/>
      <c r="O4" s="170"/>
      <c r="P4" s="28"/>
      <c r="Q4" s="29"/>
      <c r="R4" s="28"/>
      <c r="S4" s="29"/>
      <c r="T4" s="3"/>
    </row>
    <row r="5" spans="1:20" ht="30.95" customHeight="1">
      <c r="A5" s="23"/>
      <c r="B5" s="129"/>
      <c r="C5" s="24"/>
      <c r="D5" s="130"/>
      <c r="E5" s="54"/>
      <c r="F5" s="182"/>
      <c r="G5" s="54"/>
      <c r="H5" s="183"/>
      <c r="I5" s="55"/>
      <c r="J5" s="55"/>
      <c r="K5" s="184"/>
      <c r="L5" s="185"/>
      <c r="M5" s="55"/>
      <c r="N5" s="55"/>
      <c r="O5" s="186" t="s">
        <v>11</v>
      </c>
      <c r="P5" s="56"/>
      <c r="Q5" s="182" t="s">
        <v>10</v>
      </c>
      <c r="R5" s="56"/>
      <c r="S5" s="170" t="s">
        <v>9</v>
      </c>
      <c r="T5" s="3"/>
    </row>
    <row r="6" spans="1:20" ht="20.100000000000001" customHeight="1" thickBot="1">
      <c r="A6" s="23">
        <f>IF($A$42=TRUE,1,"")</f>
        <v>1</v>
      </c>
      <c r="B6" s="251" t="str">
        <f ca="1">'Протокол змагань'!E7</f>
        <v>ЗВ</v>
      </c>
      <c r="C6" s="131">
        <f ca="1">'Протокол змагань'!H7</f>
        <v>0</v>
      </c>
      <c r="D6" s="54"/>
      <c r="E6" s="54"/>
      <c r="F6" s="183">
        <v>0.25</v>
      </c>
      <c r="G6" s="57"/>
      <c r="H6" s="182"/>
      <c r="I6" s="258">
        <v>0.5</v>
      </c>
      <c r="J6" s="258"/>
      <c r="K6" s="58"/>
      <c r="L6" s="188"/>
      <c r="M6" s="183">
        <v>0.25</v>
      </c>
      <c r="N6" s="55"/>
      <c r="O6" s="58"/>
      <c r="P6" s="55"/>
      <c r="Q6" s="130"/>
      <c r="R6" s="55"/>
      <c r="S6" s="129"/>
      <c r="T6" s="3"/>
    </row>
    <row r="7" spans="1:20" ht="20.100000000000001" customHeight="1" thickBot="1">
      <c r="A7" s="23"/>
      <c r="B7" s="189">
        <f ca="1">IF($A$41=TRUE,B3+1,"")</f>
        <v>1</v>
      </c>
      <c r="C7" s="132"/>
      <c r="D7" s="190" t="s">
        <v>88</v>
      </c>
      <c r="E7" s="133">
        <f ca="1">'Протокол змагань'!H15</f>
        <v>0</v>
      </c>
      <c r="F7" s="130"/>
      <c r="G7" s="134"/>
      <c r="H7" s="182"/>
      <c r="I7" s="256"/>
      <c r="J7" s="256"/>
      <c r="K7" s="135"/>
      <c r="L7" s="256"/>
      <c r="M7" s="256"/>
      <c r="N7" s="56"/>
      <c r="O7" s="59"/>
      <c r="P7" s="56"/>
      <c r="Q7" s="56"/>
      <c r="R7" s="55"/>
      <c r="S7" s="3"/>
      <c r="T7" s="3"/>
    </row>
    <row r="8" spans="1:20" ht="20.100000000000001" customHeight="1" thickBot="1">
      <c r="A8" s="23">
        <f>IF($A$42=TRUE,16,"")</f>
        <v>16</v>
      </c>
      <c r="B8" s="187" t="str">
        <f ca="1">'Протокол змагань'!F7</f>
        <v xml:space="preserve"> - </v>
      </c>
      <c r="C8" s="136">
        <f ca="1">'Протокол змагань'!I7</f>
        <v>0</v>
      </c>
      <c r="D8" s="191" t="str">
        <f ca="1">IF($A$42=TRUE,"W1","")</f>
        <v>W1</v>
      </c>
      <c r="E8" s="60"/>
      <c r="F8" s="182"/>
      <c r="G8" s="57"/>
      <c r="H8" s="186"/>
      <c r="I8" s="55"/>
      <c r="J8" s="192"/>
      <c r="K8" s="135"/>
      <c r="L8" s="188"/>
      <c r="M8" s="56"/>
      <c r="N8" s="56"/>
      <c r="O8" s="59"/>
      <c r="P8" s="56"/>
      <c r="Q8" s="58"/>
      <c r="R8" s="133"/>
      <c r="S8" s="187" t="s">
        <v>97</v>
      </c>
      <c r="T8" s="3"/>
    </row>
    <row r="9" spans="1:20" ht="20.100000000000001" customHeight="1" thickBot="1">
      <c r="A9" s="23"/>
      <c r="B9" s="170"/>
      <c r="C9" s="137"/>
      <c r="D9" s="193">
        <f ca="1">IF($A$41=TRUE,$B$35+1,"")</f>
        <v>9</v>
      </c>
      <c r="E9" s="60"/>
      <c r="F9" s="190"/>
      <c r="G9" s="138">
        <f ca="1">'Протокол змагань'!H27</f>
        <v>0</v>
      </c>
      <c r="H9" s="194"/>
      <c r="I9" s="55"/>
      <c r="J9" s="192"/>
      <c r="K9" s="135"/>
      <c r="L9" s="138"/>
      <c r="M9" s="195"/>
      <c r="N9" s="56"/>
      <c r="O9" s="58"/>
      <c r="P9" s="133">
        <f ca="1">'Протокол змагань'!H23</f>
        <v>0</v>
      </c>
      <c r="Q9" s="196" t="s">
        <v>90</v>
      </c>
      <c r="R9" s="55"/>
      <c r="S9" s="157" t="str">
        <f>IF($A$42=TRUE,"L1","")</f>
        <v>L1</v>
      </c>
      <c r="T9" s="3"/>
    </row>
    <row r="10" spans="1:20" ht="20.100000000000001" customHeight="1" thickBot="1">
      <c r="A10" s="23">
        <f>IF($A$42=TRUE,8,"")</f>
        <v>8</v>
      </c>
      <c r="B10" s="187" t="str">
        <f ca="1">'Протокол змагань'!E9</f>
        <v>ЗРБЕ</v>
      </c>
      <c r="C10" s="139">
        <f ca="1">'Протокол змагань'!H9</f>
        <v>0</v>
      </c>
      <c r="D10" s="194"/>
      <c r="E10" s="60"/>
      <c r="F10" s="191" t="str">
        <f ca="1">IF($A$42=TRUE,"W9","")</f>
        <v>W9</v>
      </c>
      <c r="G10" s="140"/>
      <c r="H10" s="182"/>
      <c r="I10" s="55"/>
      <c r="J10" s="192"/>
      <c r="K10" s="141"/>
      <c r="L10" s="197"/>
      <c r="M10" s="191" t="str">
        <f>IF($A$42=TRUE,"L22","")</f>
        <v>L22</v>
      </c>
      <c r="N10" s="56"/>
      <c r="O10" s="61"/>
      <c r="P10" s="62"/>
      <c r="Q10" s="198" t="str">
        <f>IF($A$42=TRUE,"W13","")</f>
        <v>W13</v>
      </c>
      <c r="R10" s="62"/>
      <c r="S10" s="199">
        <f>IF($A$41=TRUE,D33+1,"")</f>
        <v>13</v>
      </c>
      <c r="T10" s="3"/>
    </row>
    <row r="11" spans="1:20" ht="20.100000000000001" customHeight="1" thickBot="1">
      <c r="A11" s="23"/>
      <c r="B11" s="189">
        <f ca="1">IF($A$41=TRUE,B7+1,"")</f>
        <v>2</v>
      </c>
      <c r="C11" s="142"/>
      <c r="D11" s="190" t="s">
        <v>82</v>
      </c>
      <c r="E11" s="143">
        <f ca="1">'Протокол змагань'!I15</f>
        <v>0</v>
      </c>
      <c r="F11" s="182"/>
      <c r="G11" s="140"/>
      <c r="H11" s="182"/>
      <c r="I11" s="55"/>
      <c r="J11" s="192"/>
      <c r="K11" s="141"/>
      <c r="L11" s="197"/>
      <c r="M11" s="59"/>
      <c r="N11" s="133">
        <f ca="1">'Протокол змагань'!H29</f>
        <v>0</v>
      </c>
      <c r="O11" s="200">
        <f ca="1">'Протокол змагань'!E29</f>
        <v>0</v>
      </c>
      <c r="P11" s="62"/>
      <c r="Q11" s="201">
        <f>IF($A$41=TRUE,S33+1,"")</f>
        <v>17</v>
      </c>
      <c r="R11" s="144"/>
      <c r="S11" s="202" t="s">
        <v>90</v>
      </c>
      <c r="T11" s="3"/>
    </row>
    <row r="12" spans="1:20" ht="20.100000000000001" customHeight="1" thickBot="1">
      <c r="A12" s="23">
        <f>IF($A$42=TRUE,9,"")</f>
        <v>9</v>
      </c>
      <c r="B12" s="251" t="str">
        <f ca="1">'Протокол змагань'!F9</f>
        <v>КД</v>
      </c>
      <c r="C12" s="136">
        <f ca="1">'Протокол змагань'!I9</f>
        <v>2</v>
      </c>
      <c r="D12" s="191" t="str">
        <f ca="1">IF($A$42=TRUE,"W2","")</f>
        <v>W2</v>
      </c>
      <c r="E12" s="145"/>
      <c r="F12" s="182"/>
      <c r="G12" s="140"/>
      <c r="H12" s="182"/>
      <c r="I12" s="257">
        <f ca="1">IF($A$41=TRUE,M28+1,"")</f>
        <v>27</v>
      </c>
      <c r="J12" s="257"/>
      <c r="K12" s="61"/>
      <c r="L12" s="211"/>
      <c r="M12" s="201">
        <f>IF($A$41=TRUE,O30+1,"")</f>
        <v>25</v>
      </c>
      <c r="N12" s="62"/>
      <c r="O12" s="198" t="str">
        <f ca="1">IF($A$42=TRUE,"W17","")</f>
        <v>W17</v>
      </c>
      <c r="P12" s="62"/>
      <c r="Q12" s="59"/>
      <c r="R12" s="62"/>
      <c r="S12" s="157" t="str">
        <f>IF($A$42=TRUE,"L2","")</f>
        <v>L2</v>
      </c>
      <c r="T12" s="3"/>
    </row>
    <row r="13" spans="1:20" ht="20.100000000000001" customHeight="1" thickBot="1">
      <c r="A13" s="23"/>
      <c r="B13" s="203"/>
      <c r="C13" s="137"/>
      <c r="D13" s="186"/>
      <c r="E13" s="146"/>
      <c r="F13" s="193">
        <f ca="1">IF($A$41=TRUE,Q34+1,"")</f>
        <v>21</v>
      </c>
      <c r="G13" s="140"/>
      <c r="H13" s="190"/>
      <c r="I13" s="138"/>
      <c r="J13" s="147">
        <f ca="1">'Протокол змагань'!I33</f>
        <v>0</v>
      </c>
      <c r="K13" s="200"/>
      <c r="L13" s="197"/>
      <c r="M13" s="61"/>
      <c r="N13" s="62"/>
      <c r="O13" s="61"/>
      <c r="P13" s="148">
        <f ca="1">'Протокол змагань'!I23</f>
        <v>0</v>
      </c>
      <c r="Q13" s="190"/>
      <c r="R13" s="62"/>
      <c r="S13" s="3"/>
      <c r="T13" s="3"/>
    </row>
    <row r="14" spans="1:20" ht="20.100000000000001" customHeight="1" thickBot="1">
      <c r="A14" s="23">
        <f>IF($A$42=TRUE,5,"")</f>
        <v>5</v>
      </c>
      <c r="B14" s="187" t="str">
        <f ca="1">'Протокол змагань'!E10</f>
        <v>Екон.</v>
      </c>
      <c r="C14" s="131">
        <f ca="1">'Протокол змагань'!H10</f>
        <v>0</v>
      </c>
      <c r="D14" s="186"/>
      <c r="E14" s="146"/>
      <c r="F14" s="182"/>
      <c r="G14" s="140"/>
      <c r="H14" s="191" t="str">
        <f ca="1">IF($A$42=TRUE,"W21","")</f>
        <v>W21</v>
      </c>
      <c r="I14" s="62"/>
      <c r="J14" s="197"/>
      <c r="K14" s="198" t="str">
        <f ca="1">IF($A$42=TRUE,"W25","")</f>
        <v>W25</v>
      </c>
      <c r="L14" s="197"/>
      <c r="M14" s="61"/>
      <c r="N14" s="62"/>
      <c r="O14" s="204">
        <f>IF($A$41=TRUE,F29+1,"")</f>
        <v>23</v>
      </c>
      <c r="P14" s="62"/>
      <c r="Q14" s="191" t="str">
        <f>IF($A$42=TRUE,"L12","")</f>
        <v>L12</v>
      </c>
      <c r="R14" s="63"/>
      <c r="S14" s="3"/>
      <c r="T14" s="3"/>
    </row>
    <row r="15" spans="1:20" ht="20.100000000000001" customHeight="1" thickBot="1">
      <c r="A15" s="23"/>
      <c r="B15" s="189">
        <f ca="1">IF($A$41=TRUE,B11+1,"")</f>
        <v>3</v>
      </c>
      <c r="C15" s="142"/>
      <c r="D15" s="190"/>
      <c r="E15" s="147">
        <f ca="1">'Протокол змагань'!H16</f>
        <v>0</v>
      </c>
      <c r="F15" s="194"/>
      <c r="G15" s="64"/>
      <c r="H15" s="186"/>
      <c r="I15" s="62"/>
      <c r="J15" s="197"/>
      <c r="K15" s="61"/>
      <c r="L15" s="147">
        <f ca="1">'Протокол змагань'!I31</f>
        <v>0</v>
      </c>
      <c r="M15" s="200"/>
      <c r="N15" s="62"/>
      <c r="O15" s="59"/>
      <c r="P15" s="62"/>
      <c r="Q15" s="59"/>
      <c r="R15" s="133"/>
      <c r="S15" s="202"/>
      <c r="T15" s="3"/>
    </row>
    <row r="16" spans="1:20" ht="20.100000000000001" customHeight="1" thickBot="1">
      <c r="A16" s="23">
        <f>IF($A$42=TRUE,12,"")</f>
        <v>12</v>
      </c>
      <c r="B16" s="187" t="str">
        <f ca="1">'Протокол змагань'!F10</f>
        <v>АМ</v>
      </c>
      <c r="C16" s="136">
        <f ca="1">'Протокол змагань'!I10</f>
        <v>0</v>
      </c>
      <c r="D16" s="191" t="str">
        <f ca="1">IF($A$42=TRUE,"W3","")</f>
        <v>W3</v>
      </c>
      <c r="E16" s="66"/>
      <c r="F16" s="182"/>
      <c r="G16" s="140"/>
      <c r="H16" s="186"/>
      <c r="I16" s="149"/>
      <c r="J16" s="197"/>
      <c r="K16" s="59"/>
      <c r="L16" s="197"/>
      <c r="M16" s="198" t="str">
        <f>IF($A$42=TRUE,"W23","")</f>
        <v>W23</v>
      </c>
      <c r="N16" s="62"/>
      <c r="O16" s="59"/>
      <c r="P16" s="133"/>
      <c r="Q16" s="190"/>
      <c r="R16" s="100"/>
      <c r="S16" s="157"/>
      <c r="T16" s="3"/>
    </row>
    <row r="17" spans="1:21" ht="20.100000000000001" customHeight="1" thickBot="1">
      <c r="A17" s="23"/>
      <c r="B17" s="170"/>
      <c r="C17" s="137"/>
      <c r="D17" s="193">
        <f ca="1">IF($A$41=TRUE,D9+1,"")</f>
        <v>10</v>
      </c>
      <c r="E17" s="60"/>
      <c r="F17" s="190"/>
      <c r="G17" s="143">
        <f ca="1">'Протокол змагань'!I27</f>
        <v>0</v>
      </c>
      <c r="H17" s="194"/>
      <c r="I17" s="149"/>
      <c r="J17" s="205"/>
      <c r="K17" s="150"/>
      <c r="L17" s="197"/>
      <c r="M17" s="61"/>
      <c r="N17" s="62"/>
      <c r="O17" s="61"/>
      <c r="P17" s="62"/>
      <c r="Q17" s="198" t="str">
        <f>IF($A$42=TRUE,"W14","")</f>
        <v>W14</v>
      </c>
      <c r="R17" s="62"/>
      <c r="S17" s="199">
        <f>IF($A$41=TRUE,S10+1,"")</f>
        <v>14</v>
      </c>
      <c r="T17" s="3"/>
    </row>
    <row r="18" spans="1:21" ht="20.100000000000001" customHeight="1" thickBot="1">
      <c r="A18" s="23">
        <f>IF($A$42=TRUE,4,"")</f>
        <v>4</v>
      </c>
      <c r="B18" s="187" t="str">
        <f ca="1">'Протокол змагань'!E12</f>
        <v>ГП</v>
      </c>
      <c r="C18" s="139">
        <v>0</v>
      </c>
      <c r="D18" s="194"/>
      <c r="E18" s="60"/>
      <c r="F18" s="191" t="str">
        <f ca="1">IF($A$42=TRUE,"W10","")</f>
        <v>W10</v>
      </c>
      <c r="G18" s="134"/>
      <c r="H18" s="194"/>
      <c r="I18" s="149"/>
      <c r="J18" s="205"/>
      <c r="K18" s="150"/>
      <c r="L18" s="197"/>
      <c r="M18" s="61"/>
      <c r="N18" s="144">
        <f ca="1">'Протокол змагань'!I29</f>
        <v>0</v>
      </c>
      <c r="O18" s="200">
        <f ca="1">'Протокол змагань'!F29</f>
        <v>0</v>
      </c>
      <c r="P18" s="62"/>
      <c r="Q18" s="201">
        <f>IF($A$41=TRUE,Q11+1,"")</f>
        <v>18</v>
      </c>
      <c r="R18" s="144">
        <v>0</v>
      </c>
      <c r="S18" s="202"/>
      <c r="T18" s="3"/>
    </row>
    <row r="19" spans="1:21" ht="20.100000000000001" customHeight="1" thickBot="1">
      <c r="A19" s="23"/>
      <c r="B19" s="189">
        <f ca="1">IF($A$41=TRUE,B15+1,"")</f>
        <v>4</v>
      </c>
      <c r="C19" s="142"/>
      <c r="D19" s="190">
        <f ca="1">'Протокол змагань'!F16</f>
        <v>0</v>
      </c>
      <c r="E19" s="143">
        <f ca="1">'Протокол змагань'!I16</f>
        <v>0</v>
      </c>
      <c r="F19" s="186"/>
      <c r="G19" s="229"/>
      <c r="H19" s="194"/>
      <c r="I19" s="149"/>
      <c r="J19" s="205"/>
      <c r="K19" s="150"/>
      <c r="L19" s="197"/>
      <c r="M19" s="59"/>
      <c r="N19" s="62"/>
      <c r="O19" s="198" t="str">
        <f>IF($A$42=TRUE,"W18","")</f>
        <v>W18</v>
      </c>
      <c r="P19" s="62"/>
      <c r="Q19" s="59"/>
      <c r="R19" s="62"/>
      <c r="S19" s="157" t="str">
        <f>IF($A$42=TRUE,"L4","")</f>
        <v>L4</v>
      </c>
      <c r="T19" s="3"/>
    </row>
    <row r="20" spans="1:21" ht="20.100000000000001" customHeight="1" thickBot="1">
      <c r="A20" s="23">
        <f>IF($A$42=TRUE,13,"")</f>
        <v>13</v>
      </c>
      <c r="B20" s="187" t="s">
        <v>97</v>
      </c>
      <c r="C20" s="136">
        <v>2</v>
      </c>
      <c r="D20" s="191" t="str">
        <f ca="1">IF($A$42=TRUE,"W4","")</f>
        <v>W4</v>
      </c>
      <c r="E20" s="145"/>
      <c r="F20" s="186"/>
      <c r="G20" s="229"/>
      <c r="H20" s="194"/>
      <c r="I20" s="149"/>
      <c r="J20" s="205"/>
      <c r="K20" s="150"/>
      <c r="L20" s="197"/>
      <c r="M20" s="59"/>
      <c r="N20" s="62"/>
      <c r="O20" s="61"/>
      <c r="P20" s="147">
        <v>0</v>
      </c>
      <c r="Q20" s="195"/>
      <c r="R20" s="62"/>
      <c r="S20" s="62"/>
      <c r="T20" s="3"/>
    </row>
    <row r="21" spans="1:21" ht="20.100000000000001" customHeight="1">
      <c r="A21" s="23"/>
      <c r="B21" s="203"/>
      <c r="C21" s="137"/>
      <c r="D21" s="186"/>
      <c r="E21" s="146"/>
      <c r="F21" s="186"/>
      <c r="G21" s="229"/>
      <c r="H21" s="194"/>
      <c r="I21" s="149"/>
      <c r="J21" s="205"/>
      <c r="K21" s="150"/>
      <c r="L21" s="197"/>
      <c r="M21" s="59"/>
      <c r="N21" s="62"/>
      <c r="O21" s="59"/>
      <c r="P21" s="63"/>
      <c r="Q21" s="191" t="str">
        <f>IF($A$42=TRUE,"L11","")</f>
        <v>L11</v>
      </c>
      <c r="R21" s="63"/>
      <c r="S21" s="63"/>
    </row>
    <row r="22" spans="1:21" ht="20.100000000000001" customHeight="1" thickBot="1">
      <c r="A22" s="23">
        <f>IF($A$42=TRUE,3,"")</f>
        <v>3</v>
      </c>
      <c r="B22" s="187" t="str">
        <f ca="1">'Протокол змагань'!E13</f>
        <v>ЛСПГ</v>
      </c>
      <c r="C22" s="131">
        <f ca="1">'Протокол змагань'!H13</f>
        <v>0</v>
      </c>
      <c r="D22" s="186"/>
      <c r="E22" s="146"/>
      <c r="F22" s="186"/>
      <c r="G22" s="229"/>
      <c r="H22" s="194"/>
      <c r="I22" s="149"/>
      <c r="J22" s="205"/>
      <c r="K22" s="150"/>
      <c r="L22" s="197"/>
      <c r="M22" s="59"/>
      <c r="N22" s="62"/>
      <c r="O22" s="59"/>
      <c r="P22" s="62"/>
      <c r="Q22" s="59"/>
      <c r="R22" s="63"/>
      <c r="S22" s="63"/>
      <c r="T22" s="3"/>
    </row>
    <row r="23" spans="1:21" ht="20.100000000000001" customHeight="1" thickBot="1">
      <c r="A23" s="23"/>
      <c r="B23" s="189">
        <f ca="1">IF($A$41=TRUE,B19+1,"")</f>
        <v>5</v>
      </c>
      <c r="C23" s="142"/>
      <c r="D23" s="190"/>
      <c r="E23" s="138">
        <f ca="1">'Протокол змагань'!H17</f>
        <v>0</v>
      </c>
      <c r="F23" s="65"/>
      <c r="G23" s="230"/>
      <c r="H23" s="194"/>
      <c r="I23" s="149"/>
      <c r="J23" s="205"/>
      <c r="K23" s="150"/>
      <c r="L23" s="62"/>
      <c r="M23" s="59"/>
      <c r="N23" s="62"/>
      <c r="O23" s="59"/>
      <c r="P23" s="62"/>
      <c r="Q23" s="59"/>
      <c r="R23" s="63"/>
      <c r="S23" s="63"/>
      <c r="T23" s="3"/>
    </row>
    <row r="24" spans="1:21" ht="20.100000000000001" customHeight="1" thickBot="1">
      <c r="A24" s="23">
        <f>IF($A$42=TRUE,14,"")</f>
        <v>14</v>
      </c>
      <c r="B24" s="187" t="s">
        <v>126</v>
      </c>
      <c r="C24" s="136">
        <f ca="1">'Протокол змагань'!I13</f>
        <v>0</v>
      </c>
      <c r="D24" s="191" t="str">
        <f ca="1">IF($A$42=TRUE,"W5","")</f>
        <v>W5</v>
      </c>
      <c r="E24" s="66"/>
      <c r="F24" s="59"/>
      <c r="G24" s="230"/>
      <c r="H24" s="194"/>
      <c r="I24" s="149"/>
      <c r="J24" s="205"/>
      <c r="K24" s="150"/>
      <c r="L24" s="197"/>
      <c r="M24" s="59"/>
      <c r="N24" s="62"/>
      <c r="O24" s="59"/>
      <c r="P24" s="62"/>
      <c r="Q24" s="59"/>
      <c r="R24" s="133"/>
      <c r="S24" s="202"/>
      <c r="T24" s="3"/>
    </row>
    <row r="25" spans="1:21" ht="20.100000000000001" customHeight="1" thickBot="1">
      <c r="A25" s="23"/>
      <c r="B25" s="170"/>
      <c r="C25" s="137"/>
      <c r="D25" s="193">
        <f ca="1">IF($A$41=TRUE,D17+1,"")</f>
        <v>11</v>
      </c>
      <c r="E25" s="60"/>
      <c r="F25" s="206"/>
      <c r="G25" s="138">
        <f ca="1">'Протокол змагань'!H28</f>
        <v>0</v>
      </c>
      <c r="H25" s="194"/>
      <c r="I25" s="149"/>
      <c r="J25" s="205"/>
      <c r="K25" s="150"/>
      <c r="L25" s="138"/>
      <c r="M25" s="190"/>
      <c r="N25" s="62"/>
      <c r="O25" s="59"/>
      <c r="P25" s="133">
        <v>0</v>
      </c>
      <c r="Q25" s="190"/>
      <c r="R25" s="100"/>
      <c r="S25" s="157" t="str">
        <f>IF($A$42=TRUE,"L5","")</f>
        <v>L5</v>
      </c>
      <c r="T25" s="3"/>
    </row>
    <row r="26" spans="1:21" ht="20.100000000000001" customHeight="1" thickBot="1">
      <c r="A26" s="23">
        <f>IF($A$42=TRUE,6,"")</f>
        <v>6</v>
      </c>
      <c r="B26" s="187" t="str">
        <f ca="1">'Протокол змагань'!E11</f>
        <v>Агро.</v>
      </c>
      <c r="C26" s="139">
        <f ca="1">'Протокол змагань'!H11</f>
        <v>0</v>
      </c>
      <c r="D26" s="194"/>
      <c r="E26" s="60"/>
      <c r="F26" s="191" t="str">
        <f ca="1">IF($A$42=TRUE,"W11","")</f>
        <v>W11</v>
      </c>
      <c r="G26" s="140"/>
      <c r="H26" s="186"/>
      <c r="I26" s="149"/>
      <c r="J26" s="197"/>
      <c r="K26" s="141"/>
      <c r="L26" s="197"/>
      <c r="M26" s="191" t="str">
        <f>IF($A$42=TRUE,"L21","")</f>
        <v>L21</v>
      </c>
      <c r="N26" s="62"/>
      <c r="O26" s="61"/>
      <c r="P26" s="62"/>
      <c r="Q26" s="198" t="str">
        <f>IF($A$42=TRUE,"W15","")</f>
        <v>W15</v>
      </c>
      <c r="R26" s="62"/>
      <c r="S26" s="199">
        <f>IF($A$41=TRUE,S17+1,"")</f>
        <v>15</v>
      </c>
      <c r="T26" s="3"/>
    </row>
    <row r="27" spans="1:21" ht="20.100000000000001" customHeight="1" thickBot="1">
      <c r="A27" s="23"/>
      <c r="B27" s="189">
        <f ca="1">IF($A$41=TRUE,B23+1,"")</f>
        <v>6</v>
      </c>
      <c r="C27" s="142"/>
      <c r="D27" s="190"/>
      <c r="E27" s="143">
        <f ca="1">'Протокол змагань'!I17</f>
        <v>0</v>
      </c>
      <c r="F27" s="182"/>
      <c r="G27" s="64"/>
      <c r="H27" s="182"/>
      <c r="I27" s="257">
        <f ca="1">IF($A$41=TRUE,I12+1,"")</f>
        <v>28</v>
      </c>
      <c r="J27" s="257"/>
      <c r="K27" s="141"/>
      <c r="L27" s="197"/>
      <c r="M27" s="151"/>
      <c r="N27" s="152">
        <f ca="1">'Протокол змагань'!H30</f>
        <v>0</v>
      </c>
      <c r="O27" s="200"/>
      <c r="P27" s="62"/>
      <c r="Q27" s="201">
        <f>IF($A$41=TRUE,Q18+1,"")</f>
        <v>19</v>
      </c>
      <c r="R27" s="144"/>
      <c r="S27" s="202"/>
      <c r="T27" s="3"/>
      <c r="U27" s="3"/>
    </row>
    <row r="28" spans="1:21" ht="20.100000000000001" customHeight="1" thickBot="1">
      <c r="A28" s="23">
        <f>IF($A$42=TRUE,11,"")</f>
        <v>11</v>
      </c>
      <c r="B28" s="187" t="str">
        <f ca="1">'Протокол змагань'!F11</f>
        <v>ТВБ</v>
      </c>
      <c r="C28" s="136">
        <f ca="1">'Протокол змагань'!I11</f>
        <v>0</v>
      </c>
      <c r="D28" s="191" t="str">
        <f ca="1">IF($A$42=TRUE,"W6","")</f>
        <v>W6</v>
      </c>
      <c r="E28" s="145"/>
      <c r="F28" s="186"/>
      <c r="G28" s="64"/>
      <c r="H28" s="190"/>
      <c r="I28" s="147">
        <f ca="1">'Протокол змагань'!H34</f>
        <v>0</v>
      </c>
      <c r="J28" s="147"/>
      <c r="K28" s="200"/>
      <c r="L28" s="197"/>
      <c r="M28" s="201">
        <f>IF($A$41=TRUE,M12+1,"")</f>
        <v>26</v>
      </c>
      <c r="N28" s="62"/>
      <c r="O28" s="198" t="str">
        <f>IF($A$42=TRUE,"W19","")</f>
        <v>W19</v>
      </c>
      <c r="P28" s="62"/>
      <c r="Q28" s="59"/>
      <c r="R28" s="62"/>
      <c r="S28" s="157" t="str">
        <f>IF($A$42=TRUE,"L6","")</f>
        <v>L6</v>
      </c>
      <c r="T28" s="3"/>
    </row>
    <row r="29" spans="1:21" ht="20.100000000000001" customHeight="1" thickBot="1">
      <c r="A29" s="23"/>
      <c r="B29" s="170"/>
      <c r="C29" s="137"/>
      <c r="D29" s="186"/>
      <c r="E29" s="146"/>
      <c r="F29" s="193">
        <f ca="1">IF($A$41=TRUE,F13+1,"")</f>
        <v>22</v>
      </c>
      <c r="G29" s="140"/>
      <c r="H29" s="191" t="str">
        <f ca="1">IF($A$42=TRUE,"W22","")</f>
        <v>W22</v>
      </c>
      <c r="I29" s="55"/>
      <c r="J29" s="188"/>
      <c r="K29" s="198" t="str">
        <f ca="1">IF($A$42=TRUE,"W26","")</f>
        <v>W26</v>
      </c>
      <c r="L29" s="197"/>
      <c r="M29" s="61"/>
      <c r="N29" s="62"/>
      <c r="O29" s="61"/>
      <c r="P29" s="147"/>
      <c r="Q29" s="195"/>
      <c r="R29" s="62"/>
      <c r="S29" s="3"/>
      <c r="T29" s="3"/>
    </row>
    <row r="30" spans="1:21" ht="20.100000000000001" customHeight="1" thickBot="1">
      <c r="A30" s="23">
        <f>IF($A$42=TRUE,7,"")</f>
        <v>7</v>
      </c>
      <c r="B30" s="187" t="str">
        <f ca="1">'Протокол змагань'!E8</f>
        <v>Вет.</v>
      </c>
      <c r="C30" s="131" t="s">
        <v>104</v>
      </c>
      <c r="D30" s="186"/>
      <c r="E30" s="146"/>
      <c r="F30" s="186"/>
      <c r="G30" s="140"/>
      <c r="H30" s="182"/>
      <c r="I30" s="55"/>
      <c r="J30" s="188"/>
      <c r="K30" s="141"/>
      <c r="L30" s="148">
        <f ca="1">'Протокол змагань'!I32</f>
        <v>0</v>
      </c>
      <c r="M30" s="200"/>
      <c r="N30" s="62"/>
      <c r="O30" s="204">
        <f>IF($A$41=TRUE,O14+1,"")</f>
        <v>24</v>
      </c>
      <c r="P30" s="62"/>
      <c r="Q30" s="191" t="str">
        <f>IF($A$42=TRUE,"L10","")</f>
        <v>L10</v>
      </c>
      <c r="R30" s="63"/>
      <c r="S30" s="3"/>
      <c r="T30" s="3"/>
    </row>
    <row r="31" spans="1:21" ht="20.100000000000001" customHeight="1" thickBot="1">
      <c r="A31" s="23"/>
      <c r="B31" s="189">
        <f ca="1">IF($A$41=TRUE,B27+1,"")</f>
        <v>7</v>
      </c>
      <c r="C31" s="142"/>
      <c r="D31" s="190" t="s">
        <v>76</v>
      </c>
      <c r="E31" s="138">
        <f ca="1">'Протокол змагань'!H18</f>
        <v>0</v>
      </c>
      <c r="F31" s="194"/>
      <c r="G31" s="140"/>
      <c r="H31" s="182"/>
      <c r="I31" s="207"/>
      <c r="J31" s="188"/>
      <c r="K31" s="153"/>
      <c r="L31" s="188"/>
      <c r="M31" s="198" t="str">
        <f>IF($A$42=TRUE,"W24","")</f>
        <v>W24</v>
      </c>
      <c r="N31" s="62"/>
      <c r="O31" s="59"/>
      <c r="P31" s="62"/>
      <c r="Q31" s="59"/>
      <c r="R31" s="133">
        <f ca="1">'Протокол змагань'!H22</f>
        <v>0</v>
      </c>
      <c r="S31" s="202" t="s">
        <v>70</v>
      </c>
      <c r="T31" s="3"/>
    </row>
    <row r="32" spans="1:21" ht="20.100000000000001" customHeight="1" thickBot="1">
      <c r="A32" s="23">
        <f>IF($A$42=TRUE,10,"")</f>
        <v>10</v>
      </c>
      <c r="B32" s="187" t="str">
        <f ca="1">'Протокол змагань'!F8</f>
        <v>ЕАЕ</v>
      </c>
      <c r="C32" s="136" t="s">
        <v>97</v>
      </c>
      <c r="D32" s="191" t="str">
        <f ca="1">IF($A$42=TRUE,"W7","")</f>
        <v>W7</v>
      </c>
      <c r="E32" s="60"/>
      <c r="F32" s="182"/>
      <c r="G32" s="140"/>
      <c r="H32" s="182"/>
      <c r="I32" s="260" t="s">
        <v>12</v>
      </c>
      <c r="J32" s="260"/>
      <c r="K32" s="56"/>
      <c r="L32" s="188"/>
      <c r="M32" s="61"/>
      <c r="N32" s="62"/>
      <c r="O32" s="59"/>
      <c r="P32" s="138"/>
      <c r="Q32" s="202" t="s">
        <v>70</v>
      </c>
      <c r="R32" s="100"/>
      <c r="S32" s="157" t="str">
        <f>IF($A$42=TRUE,"L7","")</f>
        <v>L7</v>
      </c>
      <c r="T32" s="3"/>
    </row>
    <row r="33" spans="1:20" ht="20.100000000000001" customHeight="1" thickBot="1">
      <c r="A33" s="23"/>
      <c r="B33" s="170"/>
      <c r="C33" s="137"/>
      <c r="D33" s="193">
        <f ca="1">IF($A$41=TRUE,D25+1,"")</f>
        <v>12</v>
      </c>
      <c r="E33" s="60"/>
      <c r="F33" s="190"/>
      <c r="G33" s="143">
        <f ca="1">'Протокол змагань'!I28</f>
        <v>0</v>
      </c>
      <c r="H33" s="182"/>
      <c r="I33" s="256"/>
      <c r="J33" s="256"/>
      <c r="K33" s="59"/>
      <c r="L33" s="188"/>
      <c r="M33" s="61"/>
      <c r="N33" s="62"/>
      <c r="O33" s="61"/>
      <c r="P33" s="62"/>
      <c r="Q33" s="198" t="str">
        <f>IF($A$42=TRUE,"W16","")</f>
        <v>W16</v>
      </c>
      <c r="R33" s="55"/>
      <c r="S33" s="199">
        <f>IF($A$41=TRUE,S26+1,"")</f>
        <v>16</v>
      </c>
      <c r="T33" s="3"/>
    </row>
    <row r="34" spans="1:20" ht="20.100000000000001" customHeight="1" thickBot="1">
      <c r="A34" s="23">
        <f>IF($A$42=TRUE,2,"")</f>
        <v>2</v>
      </c>
      <c r="B34" s="187" t="str">
        <f ca="1">'Протокол змагань'!E14</f>
        <v>МТ</v>
      </c>
      <c r="C34" s="139">
        <v>0</v>
      </c>
      <c r="D34" s="194"/>
      <c r="E34" s="60"/>
      <c r="F34" s="191" t="str">
        <f ca="1">IF($A$42=TRUE,"W12","")</f>
        <v>W12</v>
      </c>
      <c r="G34" s="134"/>
      <c r="H34" s="214" t="s">
        <v>120</v>
      </c>
      <c r="I34" s="63"/>
      <c r="J34" s="217"/>
      <c r="K34" s="214" t="s">
        <v>121</v>
      </c>
      <c r="L34" s="188"/>
      <c r="M34" s="61"/>
      <c r="N34" s="154"/>
      <c r="O34" s="200"/>
      <c r="P34" s="62"/>
      <c r="Q34" s="201">
        <f>IF($A$41=TRUE,Q27+1,"")</f>
        <v>20</v>
      </c>
      <c r="R34" s="144">
        <f ca="1">'Протокол змагань'!I22</f>
        <v>0</v>
      </c>
      <c r="S34" s="202" t="s">
        <v>97</v>
      </c>
      <c r="T34" s="3"/>
    </row>
    <row r="35" spans="1:20" ht="20.100000000000001" customHeight="1" thickBot="1">
      <c r="A35" s="23"/>
      <c r="B35" s="189">
        <f ca="1">IF($A$41=TRUE,B31+1,"")</f>
        <v>8</v>
      </c>
      <c r="C35" s="142"/>
      <c r="D35" s="190" t="s">
        <v>72</v>
      </c>
      <c r="E35" s="143">
        <f ca="1">'Протокол змагань'!I18</f>
        <v>0</v>
      </c>
      <c r="F35" s="182"/>
      <c r="G35" s="188"/>
      <c r="H35" s="190"/>
      <c r="I35" s="138">
        <v>0</v>
      </c>
      <c r="J35" s="218">
        <v>0</v>
      </c>
      <c r="K35" s="195"/>
      <c r="L35" s="188"/>
      <c r="M35" s="59"/>
      <c r="N35" s="56"/>
      <c r="O35" s="198" t="str">
        <f>IF($A$42=TRUE,"W20","")</f>
        <v>W20</v>
      </c>
      <c r="P35" s="62"/>
      <c r="Q35" s="59"/>
      <c r="R35" s="55"/>
      <c r="S35" s="157" t="str">
        <f>IF($A$42=TRUE,"L8","")</f>
        <v>L8</v>
      </c>
      <c r="T35" s="3"/>
    </row>
    <row r="36" spans="1:20" ht="20.100000000000001" customHeight="1" thickBot="1">
      <c r="A36" s="23">
        <f>IF($A$42=TRUE,15,"")</f>
        <v>15</v>
      </c>
      <c r="B36" s="187" t="str">
        <f ca="1">'Протокол змагань'!F14</f>
        <v xml:space="preserve"> - </v>
      </c>
      <c r="C36" s="136">
        <v>2</v>
      </c>
      <c r="D36" s="191" t="str">
        <f ca="1">IF($A$42=TRUE,"W8","")</f>
        <v>W8</v>
      </c>
      <c r="E36" s="21"/>
      <c r="F36" s="59"/>
      <c r="G36" s="188"/>
      <c r="H36" s="191" t="str">
        <f ca="1">IF($A$42=TRUE,"W27","")</f>
        <v>W27</v>
      </c>
      <c r="I36" s="215"/>
      <c r="J36" s="217"/>
      <c r="K36" s="191" t="str">
        <f ca="1">IF($A$42=TRUE,"L27","")</f>
        <v>L27</v>
      </c>
      <c r="L36" s="188"/>
      <c r="M36" s="59"/>
      <c r="N36" s="56"/>
      <c r="O36" s="61"/>
      <c r="P36" s="147">
        <v>0</v>
      </c>
      <c r="Q36" s="195"/>
      <c r="R36" s="56"/>
      <c r="S36" s="29"/>
      <c r="T36" s="3"/>
    </row>
    <row r="37" spans="1:20" ht="20.100000000000001" customHeight="1">
      <c r="A37" s="23"/>
      <c r="B37" s="170"/>
      <c r="C37" s="137"/>
      <c r="D37" s="203"/>
      <c r="E37" s="21"/>
      <c r="F37" s="170"/>
      <c r="G37" s="25"/>
      <c r="H37" s="189">
        <f>IF($A$41=TRUE,K37+1,"")</f>
        <v>30</v>
      </c>
      <c r="I37" s="156"/>
      <c r="J37" s="219"/>
      <c r="K37" s="199">
        <f>IF($A$41=TRUE,I27+1,"")</f>
        <v>29</v>
      </c>
      <c r="L37" s="208"/>
      <c r="M37" s="29"/>
      <c r="N37" s="28"/>
      <c r="O37" s="29"/>
      <c r="P37" s="28"/>
      <c r="Q37" s="157" t="str">
        <f>IF($A$42=TRUE,"L9","")</f>
        <v>L9</v>
      </c>
      <c r="R37" s="28"/>
      <c r="S37" s="29"/>
    </row>
    <row r="38" spans="1:20" ht="20.100000000000001" customHeight="1">
      <c r="A38" s="157"/>
      <c r="B38" s="170"/>
      <c r="C38" s="24"/>
      <c r="D38" s="22"/>
      <c r="E38" s="21"/>
      <c r="F38" s="170" t="s">
        <v>13</v>
      </c>
      <c r="G38" s="26"/>
      <c r="H38" s="189"/>
      <c r="I38" s="156"/>
      <c r="J38" s="219"/>
      <c r="K38" s="29"/>
      <c r="L38" s="209"/>
      <c r="M38" s="170"/>
      <c r="N38" s="170" t="s">
        <v>14</v>
      </c>
      <c r="O38" s="22"/>
      <c r="P38" s="23"/>
      <c r="Q38" s="22"/>
      <c r="R38" s="23"/>
      <c r="S38" s="22"/>
    </row>
    <row r="39" spans="1:20" ht="20.100000000000001" customHeight="1" thickBot="1">
      <c r="A39" s="157"/>
      <c r="B39" s="170"/>
      <c r="C39" s="24"/>
      <c r="D39" s="22"/>
      <c r="E39" s="21"/>
      <c r="F39" s="170"/>
      <c r="G39" s="155"/>
      <c r="H39" s="187"/>
      <c r="I39" s="216"/>
      <c r="J39" s="220"/>
      <c r="K39" s="195"/>
      <c r="L39" s="31"/>
      <c r="M39" s="22"/>
      <c r="N39" s="23"/>
      <c r="O39" s="22"/>
      <c r="P39" s="23"/>
      <c r="Q39" s="22"/>
      <c r="R39" s="23"/>
      <c r="S39" s="22"/>
    </row>
    <row r="40" spans="1:20" ht="20.100000000000001" customHeight="1">
      <c r="A40" s="157"/>
      <c r="G40" s="31"/>
      <c r="H40" s="157" t="str">
        <f>IF($A$42=TRUE,"W28","")</f>
        <v>W28</v>
      </c>
      <c r="I40" s="156"/>
      <c r="J40" s="219"/>
      <c r="K40" s="157" t="str">
        <f>IF($A$42=TRUE,"L28","")</f>
        <v>L28</v>
      </c>
      <c r="M40" s="212" t="s">
        <v>105</v>
      </c>
      <c r="N40" s="213"/>
      <c r="O40" s="212" t="s">
        <v>106</v>
      </c>
      <c r="P40" s="213"/>
      <c r="Q40" s="212" t="s">
        <v>107</v>
      </c>
      <c r="R40" s="213"/>
      <c r="S40" s="212" t="s">
        <v>119</v>
      </c>
    </row>
    <row r="41" spans="1:20" ht="20.100000000000001" customHeight="1">
      <c r="A41" s="192" t="b">
        <v>1</v>
      </c>
      <c r="G41" s="18"/>
      <c r="H41" s="5"/>
      <c r="I41" s="37"/>
      <c r="J41" s="210"/>
      <c r="M41" s="1"/>
      <c r="O41" s="1"/>
      <c r="Q41" s="1"/>
      <c r="S41" s="1"/>
    </row>
    <row r="42" spans="1:20">
      <c r="A42" s="192" t="b">
        <v>1</v>
      </c>
      <c r="C42" s="30" t="s">
        <v>125</v>
      </c>
      <c r="D42" s="24"/>
      <c r="E42" s="170"/>
      <c r="F42" s="21"/>
      <c r="I42" s="30" t="s">
        <v>102</v>
      </c>
      <c r="J42" s="170"/>
      <c r="K42" s="157"/>
      <c r="M42" s="27"/>
      <c r="Q42" s="1"/>
    </row>
    <row r="43" spans="1:20">
      <c r="C43" s="17"/>
      <c r="D43" s="4"/>
      <c r="E43" s="19"/>
      <c r="G43" s="19"/>
    </row>
  </sheetData>
  <mergeCells count="8">
    <mergeCell ref="I33:J33"/>
    <mergeCell ref="I12:J12"/>
    <mergeCell ref="I27:J27"/>
    <mergeCell ref="I6:J6"/>
    <mergeCell ref="B1:S1"/>
    <mergeCell ref="I32:J32"/>
    <mergeCell ref="I7:J7"/>
    <mergeCell ref="L7:M7"/>
  </mergeCells>
  <phoneticPr fontId="2" type="noConversion"/>
  <pageMargins left="0.23622047244094491" right="0.23622047244094491" top="0.23622047244094491" bottom="0.19685039370078741" header="0.19685039370078741" footer="0.19685039370078741"/>
  <pageSetup paperSize="9" scale="60" orientation="landscape" r:id="rId1"/>
  <headerFooter alignWithMargins="0">
    <oddFooter>&amp;L&amp;8Tournament Bracket Template by Vertex42.com&amp;R&amp;8© 2012 Vertex42 LLC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0" zoomScaleNormal="70" workbookViewId="0">
      <selection activeCell="Q20" sqref="Q20"/>
    </sheetView>
  </sheetViews>
  <sheetFormatPr defaultColWidth="8.7109375" defaultRowHeight="14.25"/>
  <cols>
    <col min="1" max="1" width="11.7109375" style="8" customWidth="1"/>
    <col min="2" max="2" width="6.5703125" style="2" customWidth="1"/>
    <col min="3" max="3" width="10.7109375" style="6" customWidth="1"/>
    <col min="4" max="4" width="6.140625" style="6" customWidth="1"/>
    <col min="5" max="6" width="15.7109375" style="2" customWidth="1"/>
    <col min="7" max="7" width="6.140625" style="2" customWidth="1"/>
    <col min="8" max="9" width="10.7109375" style="2" customWidth="1"/>
    <col min="10" max="10" width="4.28515625" style="8" customWidth="1"/>
    <col min="11" max="16384" width="8.7109375" style="8"/>
  </cols>
  <sheetData>
    <row r="1" spans="1:9" ht="54.75" customHeight="1">
      <c r="A1" s="252" t="s">
        <v>114</v>
      </c>
      <c r="B1" s="252"/>
      <c r="C1" s="252"/>
      <c r="D1" s="252"/>
      <c r="E1" s="252"/>
      <c r="F1" s="252"/>
      <c r="G1" s="252"/>
      <c r="H1" s="252"/>
      <c r="I1" s="252"/>
    </row>
    <row r="2" spans="1:9" ht="17.25" customHeight="1">
      <c r="A2" s="67"/>
      <c r="B2" s="265" t="s">
        <v>66</v>
      </c>
      <c r="C2" s="265"/>
      <c r="D2" s="265"/>
      <c r="E2" s="265"/>
      <c r="F2" s="265"/>
      <c r="G2" s="265"/>
      <c r="H2" s="265"/>
      <c r="I2" s="265"/>
    </row>
    <row r="3" spans="1:9" ht="15" customHeight="1">
      <c r="B3" s="255" t="s">
        <v>15</v>
      </c>
      <c r="C3" s="255"/>
      <c r="D3" s="255"/>
      <c r="E3" s="255"/>
      <c r="F3" s="255"/>
      <c r="G3" s="255"/>
      <c r="H3" s="255"/>
      <c r="I3" s="255"/>
    </row>
    <row r="4" spans="1:9" ht="18">
      <c r="A4" s="34" t="s">
        <v>122</v>
      </c>
      <c r="C4" s="2"/>
      <c r="D4" s="2"/>
      <c r="H4" s="9"/>
      <c r="I4" s="9"/>
    </row>
    <row r="5" spans="1:9" ht="18">
      <c r="A5" s="34"/>
      <c r="C5" s="2"/>
      <c r="D5" s="2"/>
      <c r="H5" s="9"/>
      <c r="I5" s="9"/>
    </row>
    <row r="6" spans="1:9" s="41" customFormat="1" ht="36" customHeight="1">
      <c r="A6" s="99" t="s">
        <v>98</v>
      </c>
      <c r="B6" s="168" t="s">
        <v>117</v>
      </c>
      <c r="C6" s="168" t="s">
        <v>116</v>
      </c>
      <c r="D6" s="266" t="s">
        <v>16</v>
      </c>
      <c r="E6" s="266"/>
      <c r="F6" s="266" t="s">
        <v>17</v>
      </c>
      <c r="G6" s="266"/>
      <c r="H6" s="264" t="s">
        <v>18</v>
      </c>
      <c r="I6" s="264"/>
    </row>
    <row r="7" spans="1:9" ht="15.6" customHeight="1">
      <c r="A7" s="261" t="s">
        <v>113</v>
      </c>
      <c r="B7" s="158">
        <v>1</v>
      </c>
      <c r="C7" s="163" t="s">
        <v>97</v>
      </c>
      <c r="D7" s="70">
        <v>1</v>
      </c>
      <c r="E7" s="71" t="s">
        <v>88</v>
      </c>
      <c r="F7" s="71" t="s">
        <v>97</v>
      </c>
      <c r="G7" s="72">
        <v>16</v>
      </c>
      <c r="H7" s="73"/>
      <c r="I7" s="74"/>
    </row>
    <row r="8" spans="1:9" s="13" customFormat="1" ht="15.6" customHeight="1">
      <c r="A8" s="263"/>
      <c r="B8" s="158">
        <v>7</v>
      </c>
      <c r="C8" s="163">
        <v>0.64583333333333337</v>
      </c>
      <c r="D8" s="70">
        <v>7</v>
      </c>
      <c r="E8" s="71" t="s">
        <v>76</v>
      </c>
      <c r="F8" s="71" t="s">
        <v>70</v>
      </c>
      <c r="G8" s="72">
        <v>10</v>
      </c>
      <c r="H8" s="73" t="s">
        <v>104</v>
      </c>
      <c r="I8" s="74" t="s">
        <v>97</v>
      </c>
    </row>
    <row r="9" spans="1:9" s="13" customFormat="1" ht="15.6" customHeight="1" thickBot="1">
      <c r="A9" s="262"/>
      <c r="B9" s="162">
        <v>2</v>
      </c>
      <c r="C9" s="164">
        <v>0.75</v>
      </c>
      <c r="D9" s="81">
        <v>8</v>
      </c>
      <c r="E9" s="82" t="s">
        <v>90</v>
      </c>
      <c r="F9" s="82" t="s">
        <v>82</v>
      </c>
      <c r="G9" s="83">
        <v>9</v>
      </c>
      <c r="H9" s="84">
        <v>0</v>
      </c>
      <c r="I9" s="85">
        <v>2</v>
      </c>
    </row>
    <row r="10" spans="1:9" s="13" customFormat="1" ht="15.6" customHeight="1" thickTop="1">
      <c r="A10" s="261" t="s">
        <v>407</v>
      </c>
      <c r="B10" s="161">
        <v>3</v>
      </c>
      <c r="C10" s="165">
        <v>0.625</v>
      </c>
      <c r="D10" s="76">
        <v>5</v>
      </c>
      <c r="E10" s="77" t="s">
        <v>84</v>
      </c>
      <c r="F10" s="77" t="s">
        <v>74</v>
      </c>
      <c r="G10" s="78">
        <v>12</v>
      </c>
      <c r="H10" s="79"/>
      <c r="I10" s="80"/>
    </row>
    <row r="11" spans="1:9" s="13" customFormat="1" ht="15.6" customHeight="1" thickBot="1">
      <c r="A11" s="262"/>
      <c r="B11" s="162">
        <v>6</v>
      </c>
      <c r="C11" s="164">
        <v>0.65277777777777779</v>
      </c>
      <c r="D11" s="81">
        <v>6</v>
      </c>
      <c r="E11" s="82" t="s">
        <v>80</v>
      </c>
      <c r="F11" s="82" t="s">
        <v>86</v>
      </c>
      <c r="G11" s="250">
        <v>11</v>
      </c>
      <c r="H11" s="84"/>
      <c r="I11" s="85"/>
    </row>
    <row r="12" spans="1:9" s="13" customFormat="1" ht="15.6" customHeight="1" thickTop="1">
      <c r="A12" s="75"/>
      <c r="B12" s="161">
        <v>4</v>
      </c>
      <c r="C12" s="165"/>
      <c r="D12" s="76">
        <v>4</v>
      </c>
      <c r="E12" s="77" t="s">
        <v>92</v>
      </c>
      <c r="F12" s="77" t="s">
        <v>97</v>
      </c>
      <c r="G12" s="78">
        <v>13</v>
      </c>
      <c r="H12" s="79"/>
      <c r="I12" s="80"/>
    </row>
    <row r="13" spans="1:9" s="13" customFormat="1" ht="15.6" customHeight="1">
      <c r="A13" s="75"/>
      <c r="B13" s="158">
        <v>5</v>
      </c>
      <c r="C13" s="163"/>
      <c r="D13" s="70">
        <v>3</v>
      </c>
      <c r="E13" s="71" t="s">
        <v>68</v>
      </c>
      <c r="F13" s="71" t="s">
        <v>126</v>
      </c>
      <c r="G13" s="72">
        <v>14</v>
      </c>
      <c r="H13" s="73"/>
      <c r="I13" s="74"/>
    </row>
    <row r="14" spans="1:9" s="13" customFormat="1" ht="15.6" customHeight="1">
      <c r="A14" s="75"/>
      <c r="B14" s="158">
        <v>8</v>
      </c>
      <c r="C14" s="163"/>
      <c r="D14" s="70">
        <v>2</v>
      </c>
      <c r="E14" s="71" t="s">
        <v>72</v>
      </c>
      <c r="F14" s="71" t="s">
        <v>97</v>
      </c>
      <c r="G14" s="72">
        <v>15</v>
      </c>
      <c r="H14" s="73"/>
      <c r="I14" s="74"/>
    </row>
    <row r="15" spans="1:9" s="13" customFormat="1" ht="15.6" customHeight="1">
      <c r="A15" s="75"/>
      <c r="B15" s="158">
        <v>9</v>
      </c>
      <c r="C15" s="163"/>
      <c r="D15" s="70" t="s">
        <v>19</v>
      </c>
      <c r="E15" s="71" t="s">
        <v>88</v>
      </c>
      <c r="F15" s="71" t="s">
        <v>82</v>
      </c>
      <c r="G15" s="72" t="s">
        <v>20</v>
      </c>
      <c r="H15" s="73"/>
      <c r="I15" s="74"/>
    </row>
    <row r="16" spans="1:9" s="13" customFormat="1" ht="15.6" customHeight="1">
      <c r="A16" s="75"/>
      <c r="B16" s="158">
        <v>10</v>
      </c>
      <c r="C16" s="163"/>
      <c r="D16" s="70" t="s">
        <v>21</v>
      </c>
      <c r="E16" s="71"/>
      <c r="F16" s="71"/>
      <c r="G16" s="72" t="s">
        <v>22</v>
      </c>
      <c r="H16" s="73"/>
      <c r="I16" s="74"/>
    </row>
    <row r="17" spans="1:9" ht="15.6" customHeight="1">
      <c r="A17" s="75"/>
      <c r="B17" s="158">
        <v>11</v>
      </c>
      <c r="C17" s="163"/>
      <c r="D17" s="70" t="s">
        <v>23</v>
      </c>
      <c r="E17" s="73"/>
      <c r="F17" s="73"/>
      <c r="G17" s="72" t="s">
        <v>24</v>
      </c>
      <c r="H17" s="73"/>
      <c r="I17" s="74"/>
    </row>
    <row r="18" spans="1:9" ht="15.6" customHeight="1">
      <c r="A18" s="75"/>
      <c r="B18" s="158">
        <v>12</v>
      </c>
      <c r="C18" s="163"/>
      <c r="D18" s="70" t="s">
        <v>25</v>
      </c>
      <c r="E18" s="73" t="s">
        <v>76</v>
      </c>
      <c r="F18" s="71" t="s">
        <v>72</v>
      </c>
      <c r="G18" s="72" t="s">
        <v>26</v>
      </c>
      <c r="H18" s="73"/>
      <c r="I18" s="74"/>
    </row>
    <row r="19" spans="1:9" ht="15.6" customHeight="1">
      <c r="A19" s="75"/>
      <c r="B19" s="158">
        <v>13</v>
      </c>
      <c r="C19" s="163"/>
      <c r="D19" s="70" t="s">
        <v>27</v>
      </c>
      <c r="E19" s="73" t="s">
        <v>97</v>
      </c>
      <c r="F19" s="73" t="s">
        <v>90</v>
      </c>
      <c r="G19" s="72" t="s">
        <v>28</v>
      </c>
      <c r="H19" s="73"/>
      <c r="I19" s="74"/>
    </row>
    <row r="20" spans="1:9" ht="15.6" customHeight="1">
      <c r="A20" s="75"/>
      <c r="B20" s="158">
        <v>14</v>
      </c>
      <c r="C20" s="163"/>
      <c r="D20" s="70" t="s">
        <v>29</v>
      </c>
      <c r="E20" s="73"/>
      <c r="F20" s="73"/>
      <c r="G20" s="72" t="s">
        <v>30</v>
      </c>
      <c r="H20" s="73"/>
      <c r="I20" s="74"/>
    </row>
    <row r="21" spans="1:9" ht="15.6" customHeight="1">
      <c r="A21" s="75"/>
      <c r="B21" s="158">
        <v>15</v>
      </c>
      <c r="C21" s="163"/>
      <c r="D21" s="70" t="s">
        <v>31</v>
      </c>
      <c r="E21" s="71"/>
      <c r="F21" s="71"/>
      <c r="G21" s="72" t="s">
        <v>32</v>
      </c>
      <c r="H21" s="73"/>
      <c r="I21" s="74"/>
    </row>
    <row r="22" spans="1:9" ht="15.6" customHeight="1">
      <c r="A22" s="75"/>
      <c r="B22" s="158">
        <v>16</v>
      </c>
      <c r="C22" s="163"/>
      <c r="D22" s="70" t="s">
        <v>33</v>
      </c>
      <c r="E22" s="73" t="s">
        <v>70</v>
      </c>
      <c r="F22" s="73" t="s">
        <v>97</v>
      </c>
      <c r="G22" s="72" t="s">
        <v>34</v>
      </c>
      <c r="H22" s="73"/>
      <c r="I22" s="74"/>
    </row>
    <row r="23" spans="1:9" ht="15.6" customHeight="1">
      <c r="A23" s="75"/>
      <c r="B23" s="158">
        <v>17</v>
      </c>
      <c r="C23" s="163"/>
      <c r="D23" s="70" t="s">
        <v>35</v>
      </c>
      <c r="E23" s="73" t="s">
        <v>90</v>
      </c>
      <c r="F23" s="73"/>
      <c r="G23" s="72" t="s">
        <v>36</v>
      </c>
      <c r="H23" s="73"/>
      <c r="I23" s="74"/>
    </row>
    <row r="24" spans="1:9" ht="15.6" customHeight="1">
      <c r="A24" s="75"/>
      <c r="B24" s="158">
        <v>18</v>
      </c>
      <c r="C24" s="163"/>
      <c r="D24" s="70" t="s">
        <v>37</v>
      </c>
      <c r="E24" s="73"/>
      <c r="F24" s="73"/>
      <c r="G24" s="72" t="s">
        <v>38</v>
      </c>
      <c r="H24" s="73"/>
      <c r="I24" s="74"/>
    </row>
    <row r="25" spans="1:9" ht="15.6" customHeight="1">
      <c r="A25" s="75"/>
      <c r="B25" s="158">
        <v>19</v>
      </c>
      <c r="C25" s="163"/>
      <c r="D25" s="70" t="s">
        <v>39</v>
      </c>
      <c r="E25" s="71"/>
      <c r="F25" s="71"/>
      <c r="G25" s="72" t="s">
        <v>40</v>
      </c>
      <c r="H25" s="73"/>
      <c r="I25" s="74"/>
    </row>
    <row r="26" spans="1:9" ht="15.6" customHeight="1">
      <c r="A26" s="75"/>
      <c r="B26" s="158">
        <v>20</v>
      </c>
      <c r="C26" s="163"/>
      <c r="D26" s="70" t="s">
        <v>41</v>
      </c>
      <c r="E26" s="71" t="s">
        <v>70</v>
      </c>
      <c r="F26" s="71"/>
      <c r="G26" s="72" t="s">
        <v>42</v>
      </c>
      <c r="H26" s="73"/>
      <c r="I26" s="74"/>
    </row>
    <row r="27" spans="1:9" ht="15.6" customHeight="1">
      <c r="A27" s="75"/>
      <c r="B27" s="158">
        <v>21</v>
      </c>
      <c r="C27" s="163"/>
      <c r="D27" s="70" t="s">
        <v>43</v>
      </c>
      <c r="E27" s="71"/>
      <c r="F27" s="73"/>
      <c r="G27" s="72" t="s">
        <v>44</v>
      </c>
      <c r="H27" s="73"/>
      <c r="I27" s="74"/>
    </row>
    <row r="28" spans="1:9" ht="15.6" customHeight="1">
      <c r="A28" s="75"/>
      <c r="B28" s="158">
        <v>22</v>
      </c>
      <c r="C28" s="163"/>
      <c r="D28" s="70" t="s">
        <v>45</v>
      </c>
      <c r="E28" s="73"/>
      <c r="F28" s="73"/>
      <c r="G28" s="72" t="s">
        <v>46</v>
      </c>
      <c r="H28" s="73"/>
      <c r="I28" s="74"/>
    </row>
    <row r="29" spans="1:9" ht="15.6" customHeight="1">
      <c r="A29" s="75"/>
      <c r="B29" s="158">
        <v>23</v>
      </c>
      <c r="C29" s="163"/>
      <c r="D29" s="70" t="s">
        <v>47</v>
      </c>
      <c r="E29" s="73"/>
      <c r="F29" s="73"/>
      <c r="G29" s="72" t="s">
        <v>48</v>
      </c>
      <c r="H29" s="73"/>
      <c r="I29" s="74"/>
    </row>
    <row r="30" spans="1:9" ht="15.6" customHeight="1">
      <c r="A30" s="75"/>
      <c r="B30" s="158">
        <v>24</v>
      </c>
      <c r="C30" s="163"/>
      <c r="D30" s="70" t="s">
        <v>49</v>
      </c>
      <c r="E30" s="73"/>
      <c r="F30" s="73"/>
      <c r="G30" s="72" t="s">
        <v>50</v>
      </c>
      <c r="H30" s="73"/>
      <c r="I30" s="74"/>
    </row>
    <row r="31" spans="1:9" ht="15.6" customHeight="1">
      <c r="A31" s="75"/>
      <c r="B31" s="158">
        <v>25</v>
      </c>
      <c r="C31" s="163"/>
      <c r="D31" s="70" t="s">
        <v>51</v>
      </c>
      <c r="E31" s="73"/>
      <c r="F31" s="73"/>
      <c r="G31" s="72" t="s">
        <v>52</v>
      </c>
      <c r="H31" s="73"/>
      <c r="I31" s="74"/>
    </row>
    <row r="32" spans="1:9" ht="15.6" customHeight="1">
      <c r="A32" s="75"/>
      <c r="B32" s="158">
        <v>26</v>
      </c>
      <c r="C32" s="163"/>
      <c r="D32" s="70" t="s">
        <v>53</v>
      </c>
      <c r="E32" s="73"/>
      <c r="F32" s="73"/>
      <c r="G32" s="72" t="s">
        <v>54</v>
      </c>
      <c r="H32" s="73"/>
      <c r="I32" s="74"/>
    </row>
    <row r="33" spans="1:9" ht="15.6" customHeight="1">
      <c r="A33" s="98"/>
      <c r="B33" s="158">
        <v>27</v>
      </c>
      <c r="C33" s="163"/>
      <c r="D33" s="70" t="s">
        <v>55</v>
      </c>
      <c r="E33" s="73"/>
      <c r="F33" s="73"/>
      <c r="G33" s="72" t="s">
        <v>56</v>
      </c>
      <c r="H33" s="73"/>
      <c r="I33" s="74"/>
    </row>
    <row r="34" spans="1:9" ht="15.6" customHeight="1">
      <c r="A34" s="98"/>
      <c r="B34" s="158">
        <v>28</v>
      </c>
      <c r="C34" s="163"/>
      <c r="D34" s="70" t="s">
        <v>57</v>
      </c>
      <c r="E34" s="73"/>
      <c r="F34" s="73"/>
      <c r="G34" s="72" t="s">
        <v>58</v>
      </c>
      <c r="H34" s="73"/>
      <c r="I34" s="74"/>
    </row>
    <row r="35" spans="1:9" ht="15.6" customHeight="1">
      <c r="A35" s="98"/>
      <c r="B35" s="158">
        <v>29</v>
      </c>
      <c r="C35" s="163"/>
      <c r="D35" s="70" t="s">
        <v>59</v>
      </c>
      <c r="E35" s="73"/>
      <c r="F35" s="73"/>
      <c r="G35" s="72" t="s">
        <v>60</v>
      </c>
      <c r="H35" s="73"/>
      <c r="I35" s="74"/>
    </row>
    <row r="36" spans="1:9" ht="15.6" customHeight="1">
      <c r="A36" s="98"/>
      <c r="B36" s="159">
        <v>30</v>
      </c>
      <c r="C36" s="166"/>
      <c r="D36" s="45" t="s">
        <v>61</v>
      </c>
      <c r="E36" s="43"/>
      <c r="F36" s="43"/>
      <c r="G36" s="42" t="s">
        <v>62</v>
      </c>
      <c r="H36" s="43"/>
      <c r="I36" s="44"/>
    </row>
    <row r="37" spans="1:9" ht="17.100000000000001" customHeight="1">
      <c r="B37" s="160"/>
      <c r="C37" s="167" t="s">
        <v>13</v>
      </c>
      <c r="D37" s="167"/>
      <c r="E37" s="12"/>
      <c r="F37" s="14"/>
      <c r="G37" s="14"/>
      <c r="H37" s="227" t="s">
        <v>63</v>
      </c>
      <c r="I37" s="15"/>
    </row>
    <row r="38" spans="1:9" ht="17.100000000000001" customHeight="1">
      <c r="B38" s="160"/>
      <c r="C38" s="167"/>
      <c r="D38" s="167"/>
      <c r="E38" s="167"/>
      <c r="F38" s="167"/>
      <c r="G38" s="14"/>
      <c r="H38" s="227"/>
      <c r="I38" s="15"/>
    </row>
    <row r="39" spans="1:9" s="14" customFormat="1" ht="18" customHeight="1">
      <c r="B39" s="1" t="s">
        <v>4</v>
      </c>
      <c r="C39" s="97"/>
      <c r="D39" s="97"/>
      <c r="E39" s="1"/>
      <c r="F39" s="68" t="s">
        <v>110</v>
      </c>
      <c r="G39" s="8"/>
      <c r="I39" s="10"/>
    </row>
    <row r="40" spans="1:9" ht="9.6" customHeight="1">
      <c r="B40" s="1"/>
      <c r="C40" s="97"/>
      <c r="D40" s="97"/>
      <c r="E40" s="1"/>
      <c r="F40" s="7"/>
      <c r="G40" s="7"/>
      <c r="H40" s="40"/>
      <c r="I40" s="11"/>
    </row>
    <row r="41" spans="1:9" s="2" customFormat="1" ht="19.5" customHeight="1">
      <c r="B41" s="1" t="s">
        <v>64</v>
      </c>
      <c r="C41" s="97"/>
      <c r="D41" s="97"/>
      <c r="E41" s="1"/>
      <c r="F41" s="7"/>
      <c r="H41" s="69"/>
    </row>
  </sheetData>
  <mergeCells count="8">
    <mergeCell ref="A10:A11"/>
    <mergeCell ref="A7:A9"/>
    <mergeCell ref="A1:I1"/>
    <mergeCell ref="H6:I6"/>
    <mergeCell ref="B2:I2"/>
    <mergeCell ref="B3:I3"/>
    <mergeCell ref="D6:E6"/>
    <mergeCell ref="F6:G6"/>
  </mergeCells>
  <phoneticPr fontId="2" type="noConversion"/>
  <printOptions horizontalCentered="1"/>
  <pageMargins left="0.39370078740157483" right="0.27559055118110237" top="0.51181102362204722" bottom="0.55118110236220474" header="0.31496062992125984" footer="0.31496062992125984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155"/>
  <sheetViews>
    <sheetView zoomScale="85" zoomScaleNormal="85" workbookViewId="0">
      <selection activeCell="F18" sqref="F18"/>
    </sheetView>
  </sheetViews>
  <sheetFormatPr defaultRowHeight="15.75"/>
  <cols>
    <col min="1" max="1" width="4.42578125" style="228" customWidth="1"/>
    <col min="2" max="2" width="5.140625" style="228" customWidth="1"/>
    <col min="3" max="3" width="1.28515625" style="107" customWidth="1"/>
    <col min="4" max="4" width="7.7109375" style="126" customWidth="1"/>
    <col min="5" max="5" width="7.28515625" style="228" customWidth="1"/>
    <col min="6" max="6" width="39.85546875" style="107" customWidth="1"/>
    <col min="7" max="7" width="57.140625" style="127" customWidth="1"/>
    <col min="8" max="8" width="0.5703125" style="228" hidden="1" customWidth="1"/>
    <col min="9" max="16384" width="9.140625" style="228"/>
  </cols>
  <sheetData>
    <row r="1" spans="1:18" ht="46.9" customHeight="1">
      <c r="A1" s="267" t="s">
        <v>118</v>
      </c>
      <c r="B1" s="267"/>
      <c r="C1" s="267"/>
      <c r="D1" s="267"/>
      <c r="E1" s="267"/>
      <c r="F1" s="267"/>
      <c r="G1" s="267"/>
    </row>
    <row r="2" spans="1:18">
      <c r="A2" s="268" t="s">
        <v>65</v>
      </c>
      <c r="B2" s="268"/>
      <c r="C2" s="268"/>
      <c r="D2" s="268"/>
      <c r="E2" s="268"/>
      <c r="F2" s="268"/>
      <c r="G2" s="268"/>
    </row>
    <row r="3" spans="1:18" s="109" customFormat="1">
      <c r="A3" s="107" t="s">
        <v>0</v>
      </c>
      <c r="B3" s="107"/>
      <c r="C3" s="228"/>
      <c r="D3" s="108"/>
      <c r="E3" s="228"/>
      <c r="F3" s="107"/>
      <c r="G3" s="127" t="s">
        <v>122</v>
      </c>
      <c r="H3" s="221"/>
      <c r="I3" s="221"/>
      <c r="J3" s="221"/>
      <c r="K3" s="221"/>
      <c r="L3" s="221"/>
      <c r="M3" s="221"/>
    </row>
    <row r="4" spans="1:18">
      <c r="A4" s="268" t="s">
        <v>109</v>
      </c>
      <c r="B4" s="268"/>
      <c r="C4" s="268"/>
      <c r="D4" s="268"/>
      <c r="E4" s="268"/>
      <c r="F4" s="268"/>
      <c r="G4" s="268"/>
    </row>
    <row r="5" spans="1:18" s="225" customFormat="1" ht="39" customHeight="1">
      <c r="A5" s="222" t="s">
        <v>99</v>
      </c>
      <c r="B5" s="222" t="s">
        <v>108</v>
      </c>
      <c r="C5" s="222" t="s">
        <v>95</v>
      </c>
      <c r="D5" s="222" t="s">
        <v>123</v>
      </c>
      <c r="E5" s="222" t="s">
        <v>96</v>
      </c>
      <c r="F5" s="223" t="s">
        <v>405</v>
      </c>
      <c r="G5" s="248" t="s">
        <v>124</v>
      </c>
      <c r="H5" s="224"/>
      <c r="I5" s="224"/>
      <c r="N5" s="226"/>
    </row>
    <row r="6" spans="1:18" s="114" customFormat="1" ht="16.899999999999999" customHeight="1">
      <c r="A6" s="86"/>
      <c r="B6" s="86">
        <v>1</v>
      </c>
      <c r="C6" s="90" t="s">
        <v>103</v>
      </c>
      <c r="D6" s="87" t="s">
        <v>80</v>
      </c>
      <c r="E6" s="237"/>
      <c r="F6" s="247" t="s">
        <v>127</v>
      </c>
      <c r="G6" s="247" t="s">
        <v>128</v>
      </c>
      <c r="H6" s="112"/>
      <c r="I6" s="113"/>
      <c r="Q6" s="102" t="s">
        <v>127</v>
      </c>
      <c r="R6" s="103" t="s">
        <v>129</v>
      </c>
    </row>
    <row r="7" spans="1:18" s="114" customFormat="1" ht="16.899999999999999" customHeight="1">
      <c r="A7" s="86"/>
      <c r="B7" s="86">
        <v>2</v>
      </c>
      <c r="C7" s="90"/>
      <c r="D7" s="87" t="s">
        <v>80</v>
      </c>
      <c r="E7" s="237"/>
      <c r="F7" s="247" t="s">
        <v>130</v>
      </c>
      <c r="G7" s="247" t="s">
        <v>128</v>
      </c>
      <c r="H7" s="112"/>
      <c r="I7" s="113"/>
      <c r="Q7" s="102" t="s">
        <v>130</v>
      </c>
      <c r="R7" s="103" t="s">
        <v>129</v>
      </c>
    </row>
    <row r="8" spans="1:18" s="114" customFormat="1" ht="16.899999999999999" customHeight="1">
      <c r="A8" s="86"/>
      <c r="B8" s="86">
        <v>3</v>
      </c>
      <c r="C8" s="90"/>
      <c r="D8" s="87" t="s">
        <v>80</v>
      </c>
      <c r="E8" s="237"/>
      <c r="F8" s="247" t="s">
        <v>131</v>
      </c>
      <c r="G8" s="247" t="s">
        <v>132</v>
      </c>
      <c r="H8" s="112"/>
      <c r="I8" s="113"/>
      <c r="Q8" s="102" t="s">
        <v>131</v>
      </c>
      <c r="R8" s="103" t="s">
        <v>133</v>
      </c>
    </row>
    <row r="9" spans="1:18" s="114" customFormat="1" ht="30.6" customHeight="1">
      <c r="A9" s="86"/>
      <c r="B9" s="86">
        <v>4</v>
      </c>
      <c r="C9" s="90"/>
      <c r="D9" s="87" t="s">
        <v>80</v>
      </c>
      <c r="E9" s="237"/>
      <c r="F9" s="247" t="s">
        <v>134</v>
      </c>
      <c r="G9" s="247" t="s">
        <v>135</v>
      </c>
      <c r="H9" s="112"/>
      <c r="I9" s="113"/>
      <c r="Q9" s="102" t="s">
        <v>134</v>
      </c>
      <c r="R9" s="103" t="s">
        <v>136</v>
      </c>
    </row>
    <row r="10" spans="1:18" s="114" customFormat="1" ht="30.6" customHeight="1">
      <c r="A10" s="86"/>
      <c r="B10" s="86">
        <v>5</v>
      </c>
      <c r="C10" s="90"/>
      <c r="D10" s="87" t="s">
        <v>80</v>
      </c>
      <c r="E10" s="237"/>
      <c r="F10" s="247" t="s">
        <v>137</v>
      </c>
      <c r="G10" s="247" t="s">
        <v>138</v>
      </c>
      <c r="H10" s="112"/>
      <c r="I10" s="113"/>
      <c r="Q10" s="102" t="s">
        <v>137</v>
      </c>
      <c r="R10" s="103" t="s">
        <v>139</v>
      </c>
    </row>
    <row r="11" spans="1:18" s="115" customFormat="1" ht="30.6" customHeight="1">
      <c r="A11" s="86"/>
      <c r="B11" s="86">
        <v>6</v>
      </c>
      <c r="C11" s="90"/>
      <c r="D11" s="87" t="s">
        <v>80</v>
      </c>
      <c r="E11" s="238"/>
      <c r="F11" s="247" t="s">
        <v>140</v>
      </c>
      <c r="G11" s="247" t="s">
        <v>138</v>
      </c>
      <c r="H11" s="112"/>
      <c r="I11" s="113"/>
      <c r="Q11" s="102" t="s">
        <v>140</v>
      </c>
      <c r="R11" s="103" t="s">
        <v>139</v>
      </c>
    </row>
    <row r="12" spans="1:18" s="115" customFormat="1" ht="30.6" customHeight="1">
      <c r="A12" s="86"/>
      <c r="B12" s="86">
        <v>7</v>
      </c>
      <c r="C12" s="90"/>
      <c r="D12" s="87" t="s">
        <v>80</v>
      </c>
      <c r="E12" s="239"/>
      <c r="F12" s="247" t="s">
        <v>141</v>
      </c>
      <c r="G12" s="247" t="s">
        <v>142</v>
      </c>
      <c r="H12" s="112"/>
      <c r="I12" s="113"/>
      <c r="Q12" s="102" t="s">
        <v>141</v>
      </c>
      <c r="R12" s="103" t="s">
        <v>143</v>
      </c>
    </row>
    <row r="13" spans="1:18" s="115" customFormat="1" ht="17.45" customHeight="1">
      <c r="A13" s="86"/>
      <c r="B13" s="86">
        <v>8</v>
      </c>
      <c r="C13" s="90"/>
      <c r="D13" s="87" t="s">
        <v>80</v>
      </c>
      <c r="E13" s="238"/>
      <c r="F13" s="247" t="s">
        <v>144</v>
      </c>
      <c r="G13" s="247" t="s">
        <v>145</v>
      </c>
      <c r="H13" s="112"/>
      <c r="I13" s="113"/>
      <c r="Q13" s="102" t="s">
        <v>146</v>
      </c>
      <c r="R13" s="102" t="s">
        <v>147</v>
      </c>
    </row>
    <row r="14" spans="1:18" s="114" customFormat="1" ht="17.45" customHeight="1">
      <c r="A14" s="86"/>
      <c r="B14" s="86">
        <v>9</v>
      </c>
      <c r="C14" s="90"/>
      <c r="D14" s="87" t="s">
        <v>80</v>
      </c>
      <c r="E14" s="238"/>
      <c r="F14" s="247" t="s">
        <v>148</v>
      </c>
      <c r="G14" s="247" t="s">
        <v>149</v>
      </c>
      <c r="H14" s="112"/>
      <c r="I14" s="113"/>
      <c r="Q14" s="102" t="s">
        <v>144</v>
      </c>
      <c r="R14" s="102" t="s">
        <v>150</v>
      </c>
    </row>
    <row r="15" spans="1:18" s="114" customFormat="1" ht="16.899999999999999" customHeight="1">
      <c r="A15" s="86"/>
      <c r="B15" s="86"/>
      <c r="C15" s="90"/>
      <c r="D15" s="87"/>
      <c r="E15" s="91"/>
      <c r="F15" s="243"/>
      <c r="G15" s="243"/>
      <c r="H15" s="112"/>
      <c r="I15" s="113"/>
      <c r="Q15" s="102"/>
      <c r="R15" s="102"/>
    </row>
    <row r="16" spans="1:18" s="114" customFormat="1" ht="16.899999999999999" customHeight="1">
      <c r="A16" s="86"/>
      <c r="B16" s="86"/>
      <c r="C16" s="90"/>
      <c r="D16" s="87"/>
      <c r="E16" s="91"/>
      <c r="F16" s="244"/>
      <c r="G16" s="244"/>
      <c r="H16" s="112"/>
      <c r="I16" s="113"/>
      <c r="Q16" s="102"/>
      <c r="R16" s="102"/>
    </row>
    <row r="17" spans="1:18" s="114" customFormat="1" ht="16.899999999999999" customHeight="1">
      <c r="A17" s="86"/>
      <c r="B17" s="86">
        <v>1</v>
      </c>
      <c r="C17" s="90"/>
      <c r="D17" s="86" t="s">
        <v>74</v>
      </c>
      <c r="E17" s="91"/>
      <c r="F17" s="244"/>
      <c r="G17" s="244"/>
      <c r="H17" s="112"/>
      <c r="I17" s="113"/>
      <c r="Q17" s="102" t="s">
        <v>151</v>
      </c>
      <c r="R17" s="102" t="s">
        <v>152</v>
      </c>
    </row>
    <row r="18" spans="1:18" s="114" customFormat="1" ht="16.899999999999999" customHeight="1">
      <c r="A18" s="86"/>
      <c r="B18" s="86">
        <v>2</v>
      </c>
      <c r="C18" s="90"/>
      <c r="D18" s="86" t="s">
        <v>74</v>
      </c>
      <c r="E18" s="91"/>
      <c r="F18" s="244"/>
      <c r="G18" s="244"/>
      <c r="H18" s="112"/>
      <c r="I18" s="113"/>
      <c r="Q18" s="102" t="s">
        <v>153</v>
      </c>
      <c r="R18" s="102" t="s">
        <v>154</v>
      </c>
    </row>
    <row r="19" spans="1:18" s="114" customFormat="1" ht="16.899999999999999" customHeight="1">
      <c r="A19" s="86"/>
      <c r="B19" s="86">
        <v>3</v>
      </c>
      <c r="C19" s="90"/>
      <c r="D19" s="86" t="s">
        <v>74</v>
      </c>
      <c r="E19" s="91"/>
      <c r="F19" s="244"/>
      <c r="G19" s="244"/>
      <c r="H19" s="112"/>
      <c r="I19" s="113"/>
      <c r="Q19" s="102" t="s">
        <v>155</v>
      </c>
      <c r="R19" s="102" t="s">
        <v>156</v>
      </c>
    </row>
    <row r="20" spans="1:18" s="114" customFormat="1" ht="16.899999999999999" customHeight="1">
      <c r="A20" s="86"/>
      <c r="B20" s="86">
        <v>4</v>
      </c>
      <c r="C20" s="90"/>
      <c r="D20" s="86" t="s">
        <v>74</v>
      </c>
      <c r="E20" s="91"/>
      <c r="F20" s="244"/>
      <c r="G20" s="244"/>
      <c r="H20" s="112"/>
      <c r="I20" s="113"/>
      <c r="Q20" s="102" t="s">
        <v>157</v>
      </c>
      <c r="R20" s="102" t="s">
        <v>156</v>
      </c>
    </row>
    <row r="21" spans="1:18" s="115" customFormat="1" ht="16.899999999999999" customHeight="1">
      <c r="A21" s="86"/>
      <c r="B21" s="86">
        <v>5</v>
      </c>
      <c r="C21" s="90"/>
      <c r="D21" s="86" t="s">
        <v>74</v>
      </c>
      <c r="E21" s="86"/>
      <c r="F21" s="90"/>
      <c r="G21" s="90"/>
      <c r="H21" s="116"/>
      <c r="I21" s="113"/>
      <c r="Q21" s="102" t="s">
        <v>158</v>
      </c>
      <c r="R21" s="102" t="s">
        <v>159</v>
      </c>
    </row>
    <row r="22" spans="1:18" s="115" customFormat="1" ht="16.899999999999999" customHeight="1">
      <c r="A22" s="86"/>
      <c r="B22" s="86">
        <v>6</v>
      </c>
      <c r="C22" s="90"/>
      <c r="D22" s="86" t="s">
        <v>74</v>
      </c>
      <c r="E22" s="86"/>
      <c r="F22" s="90"/>
      <c r="G22" s="90"/>
      <c r="H22" s="112"/>
      <c r="I22" s="113"/>
      <c r="Q22" s="102" t="s">
        <v>160</v>
      </c>
      <c r="R22" s="102" t="s">
        <v>156</v>
      </c>
    </row>
    <row r="23" spans="1:18" s="115" customFormat="1" ht="16.899999999999999" customHeight="1">
      <c r="A23" s="86"/>
      <c r="B23" s="86">
        <v>7</v>
      </c>
      <c r="C23" s="90"/>
      <c r="D23" s="86" t="s">
        <v>74</v>
      </c>
      <c r="E23" s="86"/>
      <c r="F23" s="90"/>
      <c r="G23" s="90"/>
      <c r="H23" s="112"/>
      <c r="I23" s="113"/>
      <c r="Q23" s="102" t="s">
        <v>161</v>
      </c>
      <c r="R23" s="102" t="s">
        <v>162</v>
      </c>
    </row>
    <row r="24" spans="1:18" s="115" customFormat="1" ht="16.899999999999999" customHeight="1">
      <c r="A24" s="86"/>
      <c r="B24" s="86">
        <v>8</v>
      </c>
      <c r="C24" s="90"/>
      <c r="D24" s="86" t="s">
        <v>74</v>
      </c>
      <c r="E24" s="86"/>
      <c r="F24" s="90"/>
      <c r="G24" s="90"/>
      <c r="H24" s="112"/>
      <c r="I24" s="113"/>
      <c r="Q24" s="102" t="s">
        <v>163</v>
      </c>
      <c r="R24" s="102" t="s">
        <v>156</v>
      </c>
    </row>
    <row r="25" spans="1:18" s="115" customFormat="1" ht="16.899999999999999" customHeight="1">
      <c r="A25" s="86"/>
      <c r="B25" s="86"/>
      <c r="C25" s="90"/>
      <c r="D25" s="86"/>
      <c r="E25" s="86"/>
      <c r="F25" s="90"/>
      <c r="G25" s="90"/>
      <c r="H25" s="112"/>
      <c r="I25" s="113"/>
      <c r="Q25" s="102"/>
      <c r="R25" s="102"/>
    </row>
    <row r="26" spans="1:18" s="115" customFormat="1" ht="30.6" customHeight="1">
      <c r="A26" s="86"/>
      <c r="B26" s="86">
        <v>1</v>
      </c>
      <c r="C26" s="90"/>
      <c r="D26" s="86" t="s">
        <v>76</v>
      </c>
      <c r="E26" s="237"/>
      <c r="F26" s="247" t="s">
        <v>164</v>
      </c>
      <c r="G26" s="247" t="s">
        <v>165</v>
      </c>
      <c r="H26" s="112"/>
      <c r="I26" s="113"/>
      <c r="Q26" s="102" t="s">
        <v>166</v>
      </c>
      <c r="R26" s="102" t="s">
        <v>167</v>
      </c>
    </row>
    <row r="27" spans="1:18" s="115" customFormat="1" ht="30.6" customHeight="1">
      <c r="A27" s="86"/>
      <c r="B27" s="86">
        <v>2</v>
      </c>
      <c r="C27" s="90"/>
      <c r="D27" s="86" t="s">
        <v>76</v>
      </c>
      <c r="E27" s="237"/>
      <c r="F27" s="247" t="s">
        <v>168</v>
      </c>
      <c r="G27" s="247" t="s">
        <v>167</v>
      </c>
      <c r="H27" s="112"/>
      <c r="I27" s="113"/>
      <c r="Q27" s="102" t="s">
        <v>169</v>
      </c>
      <c r="R27" s="102" t="s">
        <v>170</v>
      </c>
    </row>
    <row r="28" spans="1:18" s="115" customFormat="1" ht="30.6" customHeight="1">
      <c r="A28" s="86"/>
      <c r="B28" s="86">
        <v>3</v>
      </c>
      <c r="C28" s="90"/>
      <c r="D28" s="86" t="s">
        <v>76</v>
      </c>
      <c r="E28" s="237"/>
      <c r="F28" s="247" t="s">
        <v>171</v>
      </c>
      <c r="G28" s="247" t="s">
        <v>172</v>
      </c>
      <c r="H28" s="112"/>
      <c r="I28" s="113"/>
      <c r="Q28" s="102" t="s">
        <v>173</v>
      </c>
      <c r="R28" s="102" t="s">
        <v>174</v>
      </c>
    </row>
    <row r="29" spans="1:18" s="115" customFormat="1" ht="30.6" customHeight="1">
      <c r="A29" s="86"/>
      <c r="B29" s="86">
        <v>4</v>
      </c>
      <c r="C29" s="90"/>
      <c r="D29" s="86" t="s">
        <v>76</v>
      </c>
      <c r="E29" s="237"/>
      <c r="F29" s="247" t="s">
        <v>173</v>
      </c>
      <c r="G29" s="247" t="s">
        <v>175</v>
      </c>
      <c r="H29" s="112"/>
      <c r="I29" s="113"/>
      <c r="Q29" s="102" t="s">
        <v>176</v>
      </c>
      <c r="R29" s="103" t="s">
        <v>177</v>
      </c>
    </row>
    <row r="30" spans="1:18" s="115" customFormat="1" ht="30.6" customHeight="1">
      <c r="A30" s="86"/>
      <c r="B30" s="86">
        <v>5</v>
      </c>
      <c r="C30" s="90"/>
      <c r="D30" s="86" t="s">
        <v>76</v>
      </c>
      <c r="E30" s="237"/>
      <c r="F30" s="247" t="s">
        <v>178</v>
      </c>
      <c r="G30" s="247" t="s">
        <v>179</v>
      </c>
      <c r="H30" s="112"/>
      <c r="I30" s="113"/>
      <c r="Q30" s="102" t="s">
        <v>180</v>
      </c>
      <c r="R30" s="103" t="s">
        <v>181</v>
      </c>
    </row>
    <row r="31" spans="1:18" s="114" customFormat="1" ht="30.6" customHeight="1">
      <c r="A31" s="86"/>
      <c r="B31" s="86">
        <v>6</v>
      </c>
      <c r="C31" s="90"/>
      <c r="D31" s="86" t="s">
        <v>76</v>
      </c>
      <c r="E31" s="237"/>
      <c r="F31" s="247" t="s">
        <v>182</v>
      </c>
      <c r="G31" s="247" t="s">
        <v>183</v>
      </c>
      <c r="H31" s="112"/>
      <c r="I31" s="113"/>
      <c r="Q31" s="102" t="s">
        <v>182</v>
      </c>
      <c r="R31" s="102" t="s">
        <v>183</v>
      </c>
    </row>
    <row r="32" spans="1:18" s="109" customFormat="1" ht="30.6" customHeight="1">
      <c r="A32" s="86"/>
      <c r="B32" s="86">
        <v>7</v>
      </c>
      <c r="C32" s="90"/>
      <c r="D32" s="86" t="s">
        <v>76</v>
      </c>
      <c r="E32" s="237"/>
      <c r="F32" s="247" t="s">
        <v>184</v>
      </c>
      <c r="G32" s="247" t="s">
        <v>185</v>
      </c>
      <c r="H32" s="231"/>
      <c r="I32" s="117"/>
      <c r="J32" s="118"/>
      <c r="Q32" s="102" t="s">
        <v>186</v>
      </c>
      <c r="R32" s="103" t="s">
        <v>187</v>
      </c>
    </row>
    <row r="33" spans="1:18" s="118" customFormat="1" ht="30.6" customHeight="1">
      <c r="A33" s="86"/>
      <c r="B33" s="86">
        <v>8</v>
      </c>
      <c r="C33" s="90"/>
      <c r="D33" s="86" t="s">
        <v>76</v>
      </c>
      <c r="E33" s="237"/>
      <c r="F33" s="247" t="s">
        <v>180</v>
      </c>
      <c r="G33" s="247" t="s">
        <v>188</v>
      </c>
      <c r="H33" s="119"/>
      <c r="I33" s="113"/>
      <c r="J33" s="115"/>
      <c r="Q33" s="102" t="s">
        <v>178</v>
      </c>
      <c r="R33" s="102" t="s">
        <v>179</v>
      </c>
    </row>
    <row r="34" spans="1:18" s="115" customFormat="1" ht="30.6" customHeight="1">
      <c r="A34" s="86"/>
      <c r="B34" s="86">
        <v>9</v>
      </c>
      <c r="C34" s="90"/>
      <c r="D34" s="86" t="s">
        <v>76</v>
      </c>
      <c r="E34" s="237"/>
      <c r="F34" s="247" t="s">
        <v>189</v>
      </c>
      <c r="G34" s="247" t="s">
        <v>190</v>
      </c>
      <c r="H34" s="116"/>
      <c r="I34" s="113"/>
      <c r="Q34" s="102" t="s">
        <v>191</v>
      </c>
      <c r="R34" s="103" t="s">
        <v>185</v>
      </c>
    </row>
    <row r="35" spans="1:18" s="115" customFormat="1" ht="30.6" customHeight="1">
      <c r="A35" s="86"/>
      <c r="B35" s="86">
        <v>10</v>
      </c>
      <c r="C35" s="90"/>
      <c r="D35" s="86" t="s">
        <v>76</v>
      </c>
      <c r="E35" s="237"/>
      <c r="F35" s="247" t="s">
        <v>192</v>
      </c>
      <c r="G35" s="247" t="s">
        <v>193</v>
      </c>
      <c r="H35" s="116"/>
      <c r="I35" s="113"/>
      <c r="O35" s="120"/>
      <c r="Q35" s="102" t="s">
        <v>164</v>
      </c>
      <c r="R35" s="103" t="s">
        <v>194</v>
      </c>
    </row>
    <row r="36" spans="1:18" s="115" customFormat="1" ht="30.6" customHeight="1">
      <c r="A36" s="86"/>
      <c r="B36" s="86">
        <v>1</v>
      </c>
      <c r="C36" s="90"/>
      <c r="D36" s="88" t="s">
        <v>72</v>
      </c>
      <c r="E36" s="237"/>
      <c r="F36" s="249" t="s">
        <v>195</v>
      </c>
      <c r="G36" s="247" t="s">
        <v>196</v>
      </c>
      <c r="H36" s="116"/>
      <c r="I36" s="113"/>
      <c r="Q36" s="104" t="s">
        <v>195</v>
      </c>
      <c r="R36" s="102" t="s">
        <v>196</v>
      </c>
    </row>
    <row r="37" spans="1:18" s="115" customFormat="1" ht="30.6" customHeight="1">
      <c r="A37" s="86"/>
      <c r="B37" s="86">
        <v>2</v>
      </c>
      <c r="C37" s="90"/>
      <c r="D37" s="88" t="s">
        <v>72</v>
      </c>
      <c r="E37" s="237"/>
      <c r="F37" s="249" t="s">
        <v>197</v>
      </c>
      <c r="G37" s="247" t="s">
        <v>198</v>
      </c>
      <c r="H37" s="121"/>
      <c r="I37" s="113"/>
      <c r="Q37" s="104" t="s">
        <v>197</v>
      </c>
      <c r="R37" s="102" t="s">
        <v>198</v>
      </c>
    </row>
    <row r="38" spans="1:18" s="115" customFormat="1" ht="30.6" customHeight="1">
      <c r="A38" s="86"/>
      <c r="B38" s="86">
        <v>3</v>
      </c>
      <c r="C38" s="90"/>
      <c r="D38" s="88" t="s">
        <v>72</v>
      </c>
      <c r="E38" s="237"/>
      <c r="F38" s="247" t="s">
        <v>199</v>
      </c>
      <c r="G38" s="249" t="s">
        <v>210</v>
      </c>
      <c r="H38" s="122"/>
      <c r="I38" s="113"/>
      <c r="Q38" s="104" t="s">
        <v>200</v>
      </c>
      <c r="R38" s="104" t="s">
        <v>201</v>
      </c>
    </row>
    <row r="39" spans="1:18" s="115" customFormat="1" ht="30.6" customHeight="1">
      <c r="A39" s="86"/>
      <c r="B39" s="86">
        <v>4</v>
      </c>
      <c r="C39" s="90"/>
      <c r="D39" s="88" t="s">
        <v>72</v>
      </c>
      <c r="E39" s="237"/>
      <c r="F39" s="247" t="s">
        <v>202</v>
      </c>
      <c r="G39" s="249" t="s">
        <v>203</v>
      </c>
      <c r="H39" s="116"/>
      <c r="I39" s="113"/>
      <c r="Q39" s="104" t="s">
        <v>204</v>
      </c>
      <c r="R39" s="102" t="s">
        <v>205</v>
      </c>
    </row>
    <row r="40" spans="1:18" s="115" customFormat="1" ht="30.6" customHeight="1">
      <c r="A40" s="86"/>
      <c r="B40" s="86">
        <v>5</v>
      </c>
      <c r="C40" s="90"/>
      <c r="D40" s="88" t="s">
        <v>72</v>
      </c>
      <c r="E40" s="240"/>
      <c r="F40" s="249" t="s">
        <v>206</v>
      </c>
      <c r="G40" s="249" t="s">
        <v>212</v>
      </c>
      <c r="H40" s="112"/>
      <c r="I40" s="113"/>
      <c r="Q40" s="102" t="s">
        <v>202</v>
      </c>
      <c r="R40" s="104" t="s">
        <v>203</v>
      </c>
    </row>
    <row r="41" spans="1:18" s="115" customFormat="1" ht="30.6" customHeight="1">
      <c r="A41" s="86"/>
      <c r="B41" s="86">
        <v>6</v>
      </c>
      <c r="C41" s="90"/>
      <c r="D41" s="88" t="s">
        <v>72</v>
      </c>
      <c r="E41" s="240"/>
      <c r="F41" s="249" t="s">
        <v>207</v>
      </c>
      <c r="G41" s="249" t="s">
        <v>208</v>
      </c>
      <c r="H41" s="112"/>
      <c r="I41" s="113"/>
      <c r="Q41" s="102" t="s">
        <v>209</v>
      </c>
      <c r="R41" s="104" t="s">
        <v>210</v>
      </c>
    </row>
    <row r="42" spans="1:18" s="115" customFormat="1" ht="30.6" customHeight="1">
      <c r="A42" s="86"/>
      <c r="B42" s="86">
        <v>7</v>
      </c>
      <c r="C42" s="90"/>
      <c r="D42" s="88" t="s">
        <v>72</v>
      </c>
      <c r="E42" s="240"/>
      <c r="F42" s="249" t="s">
        <v>200</v>
      </c>
      <c r="G42" s="249" t="s">
        <v>201</v>
      </c>
      <c r="H42" s="112"/>
      <c r="I42" s="113"/>
      <c r="Q42" s="102" t="s">
        <v>199</v>
      </c>
      <c r="R42" s="104" t="s">
        <v>210</v>
      </c>
    </row>
    <row r="43" spans="1:18" s="115" customFormat="1" ht="30.6" customHeight="1">
      <c r="A43" s="86"/>
      <c r="B43" s="86">
        <v>8</v>
      </c>
      <c r="C43" s="90"/>
      <c r="D43" s="88" t="s">
        <v>72</v>
      </c>
      <c r="E43" s="240"/>
      <c r="F43" s="249" t="s">
        <v>211</v>
      </c>
      <c r="G43" s="249" t="s">
        <v>210</v>
      </c>
      <c r="H43" s="112"/>
      <c r="I43" s="113"/>
      <c r="Q43" s="104" t="s">
        <v>207</v>
      </c>
      <c r="R43" s="104" t="s">
        <v>208</v>
      </c>
    </row>
    <row r="44" spans="1:18" s="115" customFormat="1" ht="30.6" customHeight="1">
      <c r="A44" s="86"/>
      <c r="B44" s="86">
        <v>9</v>
      </c>
      <c r="C44" s="90"/>
      <c r="D44" s="88" t="s">
        <v>72</v>
      </c>
      <c r="E44" s="240"/>
      <c r="F44" s="249" t="s">
        <v>204</v>
      </c>
      <c r="G44" s="247" t="s">
        <v>205</v>
      </c>
      <c r="H44" s="112"/>
      <c r="I44" s="113"/>
      <c r="Q44" s="104" t="s">
        <v>206</v>
      </c>
      <c r="R44" s="104" t="s">
        <v>212</v>
      </c>
    </row>
    <row r="45" spans="1:18" s="115" customFormat="1" ht="30.6" customHeight="1">
      <c r="A45" s="86"/>
      <c r="B45" s="86">
        <v>10</v>
      </c>
      <c r="C45" s="90"/>
      <c r="D45" s="88" t="s">
        <v>72</v>
      </c>
      <c r="E45" s="240"/>
      <c r="F45" s="249" t="s">
        <v>213</v>
      </c>
      <c r="G45" s="249" t="s">
        <v>212</v>
      </c>
      <c r="H45" s="112"/>
      <c r="I45" s="113"/>
      <c r="Q45" s="104" t="s">
        <v>213</v>
      </c>
      <c r="R45" s="104" t="s">
        <v>212</v>
      </c>
    </row>
    <row r="46" spans="1:18" s="115" customFormat="1" ht="15" customHeight="1">
      <c r="A46" s="86"/>
      <c r="B46" s="86">
        <v>1</v>
      </c>
      <c r="C46" s="90"/>
      <c r="D46" s="88" t="s">
        <v>84</v>
      </c>
      <c r="E46" s="92"/>
      <c r="F46" s="245"/>
      <c r="G46" s="245"/>
      <c r="H46" s="112"/>
      <c r="I46" s="113"/>
      <c r="Q46" s="102" t="s">
        <v>214</v>
      </c>
      <c r="R46" s="102" t="s">
        <v>215</v>
      </c>
    </row>
    <row r="47" spans="1:18" s="115" customFormat="1" ht="15" customHeight="1">
      <c r="A47" s="86"/>
      <c r="B47" s="86">
        <v>2</v>
      </c>
      <c r="C47" s="90"/>
      <c r="D47" s="88" t="s">
        <v>84</v>
      </c>
      <c r="E47" s="92"/>
      <c r="F47" s="90"/>
      <c r="G47" s="90"/>
      <c r="H47" s="112"/>
      <c r="I47" s="113"/>
      <c r="Q47" s="102" t="s">
        <v>216</v>
      </c>
      <c r="R47" s="102" t="s">
        <v>217</v>
      </c>
    </row>
    <row r="48" spans="1:18" s="115" customFormat="1" ht="15" customHeight="1">
      <c r="A48" s="86"/>
      <c r="B48" s="86">
        <v>3</v>
      </c>
      <c r="C48" s="90"/>
      <c r="D48" s="88" t="s">
        <v>84</v>
      </c>
      <c r="E48" s="92"/>
      <c r="F48" s="90"/>
      <c r="G48" s="90"/>
      <c r="H48" s="112"/>
      <c r="I48" s="113"/>
      <c r="Q48" s="102" t="s">
        <v>218</v>
      </c>
      <c r="R48" s="102" t="s">
        <v>219</v>
      </c>
    </row>
    <row r="49" spans="1:18" s="115" customFormat="1" ht="15" customHeight="1">
      <c r="A49" s="86"/>
      <c r="B49" s="86">
        <v>4</v>
      </c>
      <c r="C49" s="90"/>
      <c r="D49" s="88" t="s">
        <v>84</v>
      </c>
      <c r="E49" s="92"/>
      <c r="F49" s="90"/>
      <c r="G49" s="90"/>
      <c r="H49" s="112"/>
      <c r="I49" s="113"/>
      <c r="Q49" s="102" t="s">
        <v>220</v>
      </c>
      <c r="R49" s="102" t="s">
        <v>221</v>
      </c>
    </row>
    <row r="50" spans="1:18" s="114" customFormat="1" ht="15" customHeight="1">
      <c r="A50" s="86"/>
      <c r="B50" s="86">
        <v>5</v>
      </c>
      <c r="C50" s="90"/>
      <c r="D50" s="88" t="s">
        <v>84</v>
      </c>
      <c r="E50" s="92"/>
      <c r="F50" s="244"/>
      <c r="G50" s="244"/>
      <c r="H50" s="112"/>
      <c r="I50" s="113"/>
      <c r="Q50" s="102" t="s">
        <v>222</v>
      </c>
      <c r="R50" s="102" t="s">
        <v>223</v>
      </c>
    </row>
    <row r="51" spans="1:18" s="114" customFormat="1" ht="15" customHeight="1">
      <c r="A51" s="86"/>
      <c r="B51" s="86">
        <v>6</v>
      </c>
      <c r="C51" s="90"/>
      <c r="D51" s="88" t="s">
        <v>84</v>
      </c>
      <c r="E51" s="92"/>
      <c r="F51" s="244"/>
      <c r="G51" s="244"/>
      <c r="H51" s="112"/>
      <c r="I51" s="113"/>
      <c r="Q51" s="102" t="s">
        <v>224</v>
      </c>
      <c r="R51" s="102" t="s">
        <v>225</v>
      </c>
    </row>
    <row r="52" spans="1:18" s="114" customFormat="1" ht="15" customHeight="1">
      <c r="A52" s="86"/>
      <c r="B52" s="86">
        <v>7</v>
      </c>
      <c r="C52" s="90"/>
      <c r="D52" s="88" t="s">
        <v>84</v>
      </c>
      <c r="E52" s="92"/>
      <c r="F52" s="244"/>
      <c r="G52" s="244"/>
      <c r="H52" s="112"/>
      <c r="I52" s="113"/>
      <c r="Q52" s="102" t="s">
        <v>226</v>
      </c>
      <c r="R52" s="102" t="s">
        <v>227</v>
      </c>
    </row>
    <row r="53" spans="1:18" s="114" customFormat="1" ht="15" customHeight="1">
      <c r="A53" s="86"/>
      <c r="B53" s="86">
        <v>8</v>
      </c>
      <c r="C53" s="90"/>
      <c r="D53" s="88" t="s">
        <v>84</v>
      </c>
      <c r="E53" s="92"/>
      <c r="F53" s="244"/>
      <c r="G53" s="244"/>
      <c r="H53" s="123"/>
      <c r="I53" s="111"/>
      <c r="Q53" s="102" t="s">
        <v>228</v>
      </c>
      <c r="R53" s="102" t="s">
        <v>221</v>
      </c>
    </row>
    <row r="54" spans="1:18" s="114" customFormat="1" ht="15" customHeight="1">
      <c r="A54" s="86"/>
      <c r="B54" s="86">
        <v>9</v>
      </c>
      <c r="C54" s="90"/>
      <c r="D54" s="88" t="s">
        <v>84</v>
      </c>
      <c r="E54" s="93"/>
      <c r="F54" s="244"/>
      <c r="G54" s="244"/>
      <c r="H54" s="112"/>
      <c r="I54" s="113"/>
      <c r="Q54" s="102" t="s">
        <v>229</v>
      </c>
      <c r="R54" s="102" t="s">
        <v>230</v>
      </c>
    </row>
    <row r="55" spans="1:18" s="114" customFormat="1" ht="15" customHeight="1">
      <c r="A55" s="86"/>
      <c r="B55" s="86">
        <v>1</v>
      </c>
      <c r="C55" s="90"/>
      <c r="D55" s="88" t="s">
        <v>68</v>
      </c>
      <c r="E55" s="93"/>
      <c r="F55" s="244"/>
      <c r="G55" s="244"/>
      <c r="H55" s="112"/>
      <c r="I55" s="113"/>
      <c r="Q55" s="102" t="s">
        <v>231</v>
      </c>
      <c r="R55" s="102" t="s">
        <v>232</v>
      </c>
    </row>
    <row r="56" spans="1:18" s="114" customFormat="1" ht="15" customHeight="1">
      <c r="A56" s="86"/>
      <c r="B56" s="86">
        <v>2</v>
      </c>
      <c r="C56" s="90"/>
      <c r="D56" s="88" t="s">
        <v>68</v>
      </c>
      <c r="E56" s="93"/>
      <c r="F56" s="244"/>
      <c r="G56" s="244"/>
      <c r="H56" s="112"/>
      <c r="I56" s="113"/>
      <c r="Q56" s="102" t="s">
        <v>233</v>
      </c>
      <c r="R56" s="102" t="s">
        <v>234</v>
      </c>
    </row>
    <row r="57" spans="1:18" s="114" customFormat="1" ht="15" customHeight="1">
      <c r="A57" s="86"/>
      <c r="B57" s="86">
        <v>3</v>
      </c>
      <c r="C57" s="90"/>
      <c r="D57" s="88" t="s">
        <v>68</v>
      </c>
      <c r="E57" s="93"/>
      <c r="F57" s="244"/>
      <c r="G57" s="244"/>
      <c r="H57" s="112"/>
      <c r="I57" s="113"/>
      <c r="Q57" s="102" t="s">
        <v>235</v>
      </c>
      <c r="R57" s="102" t="s">
        <v>236</v>
      </c>
    </row>
    <row r="58" spans="1:18" s="114" customFormat="1" ht="15" customHeight="1">
      <c r="A58" s="86"/>
      <c r="B58" s="86">
        <v>4</v>
      </c>
      <c r="C58" s="90"/>
      <c r="D58" s="88" t="s">
        <v>68</v>
      </c>
      <c r="E58" s="93"/>
      <c r="F58" s="244"/>
      <c r="G58" s="244"/>
      <c r="H58" s="112"/>
      <c r="I58" s="113"/>
      <c r="Q58" s="102" t="s">
        <v>237</v>
      </c>
      <c r="R58" s="102" t="s">
        <v>236</v>
      </c>
    </row>
    <row r="59" spans="1:18" s="114" customFormat="1" ht="15" customHeight="1">
      <c r="A59" s="86"/>
      <c r="B59" s="86">
        <v>5</v>
      </c>
      <c r="C59" s="90"/>
      <c r="D59" s="88" t="s">
        <v>68</v>
      </c>
      <c r="E59" s="93"/>
      <c r="F59" s="244"/>
      <c r="G59" s="244"/>
      <c r="H59" s="112"/>
      <c r="I59" s="113"/>
      <c r="Q59" s="102" t="s">
        <v>238</v>
      </c>
      <c r="R59" s="102" t="s">
        <v>239</v>
      </c>
    </row>
    <row r="60" spans="1:18" s="114" customFormat="1" ht="15" customHeight="1">
      <c r="A60" s="86"/>
      <c r="B60" s="86">
        <v>6</v>
      </c>
      <c r="C60" s="90"/>
      <c r="D60" s="88" t="s">
        <v>68</v>
      </c>
      <c r="E60" s="93"/>
      <c r="F60" s="244"/>
      <c r="G60" s="244"/>
      <c r="H60" s="112"/>
      <c r="I60" s="113"/>
      <c r="Q60" s="102" t="s">
        <v>240</v>
      </c>
      <c r="R60" s="102" t="s">
        <v>234</v>
      </c>
    </row>
    <row r="61" spans="1:18" s="115" customFormat="1" ht="15" customHeight="1">
      <c r="A61" s="86"/>
      <c r="B61" s="86">
        <v>7</v>
      </c>
      <c r="C61" s="90"/>
      <c r="D61" s="88" t="s">
        <v>68</v>
      </c>
      <c r="E61" s="93"/>
      <c r="F61" s="90"/>
      <c r="G61" s="90"/>
      <c r="H61" s="112"/>
      <c r="I61" s="113"/>
      <c r="Q61" s="102" t="s">
        <v>241</v>
      </c>
      <c r="R61" s="102" t="s">
        <v>242</v>
      </c>
    </row>
    <row r="62" spans="1:18" s="115" customFormat="1" ht="15" customHeight="1">
      <c r="A62" s="86"/>
      <c r="B62" s="86">
        <v>8</v>
      </c>
      <c r="C62" s="90"/>
      <c r="D62" s="88" t="s">
        <v>68</v>
      </c>
      <c r="E62" s="93"/>
      <c r="F62" s="90"/>
      <c r="G62" s="90"/>
      <c r="H62" s="112"/>
      <c r="I62" s="113"/>
      <c r="Q62" s="102" t="s">
        <v>243</v>
      </c>
      <c r="R62" s="102" t="s">
        <v>244</v>
      </c>
    </row>
    <row r="63" spans="1:18" s="115" customFormat="1" ht="15" customHeight="1">
      <c r="A63" s="86"/>
      <c r="B63" s="86">
        <v>9</v>
      </c>
      <c r="C63" s="90"/>
      <c r="D63" s="88" t="s">
        <v>68</v>
      </c>
      <c r="E63" s="93"/>
      <c r="F63" s="90"/>
      <c r="G63" s="90"/>
      <c r="H63" s="112"/>
      <c r="I63" s="113"/>
      <c r="Q63" s="102" t="s">
        <v>245</v>
      </c>
      <c r="R63" s="102" t="s">
        <v>246</v>
      </c>
    </row>
    <row r="64" spans="1:18" s="115" customFormat="1" ht="15" customHeight="1">
      <c r="A64" s="86"/>
      <c r="B64" s="86">
        <v>10</v>
      </c>
      <c r="C64" s="90"/>
      <c r="D64" s="88" t="s">
        <v>68</v>
      </c>
      <c r="E64" s="93"/>
      <c r="F64" s="90"/>
      <c r="G64" s="90"/>
      <c r="H64" s="112"/>
      <c r="I64" s="113"/>
      <c r="Q64" s="102" t="s">
        <v>247</v>
      </c>
      <c r="R64" s="102" t="s">
        <v>236</v>
      </c>
    </row>
    <row r="65" spans="1:18" s="115" customFormat="1" ht="15" customHeight="1">
      <c r="A65" s="86"/>
      <c r="B65" s="86">
        <v>11</v>
      </c>
      <c r="C65" s="90"/>
      <c r="D65" s="88" t="s">
        <v>68</v>
      </c>
      <c r="E65" s="93"/>
      <c r="F65" s="90"/>
      <c r="G65" s="90"/>
      <c r="H65" s="112"/>
      <c r="I65" s="113"/>
      <c r="Q65" s="102" t="s">
        <v>248</v>
      </c>
      <c r="R65" s="102" t="s">
        <v>249</v>
      </c>
    </row>
    <row r="66" spans="1:18" s="114" customFormat="1" ht="15" customHeight="1">
      <c r="A66" s="86"/>
      <c r="B66" s="86">
        <v>1</v>
      </c>
      <c r="C66" s="90"/>
      <c r="D66" s="88" t="s">
        <v>92</v>
      </c>
      <c r="E66" s="93"/>
      <c r="F66" s="244"/>
      <c r="G66" s="244"/>
      <c r="Q66" s="102" t="s">
        <v>250</v>
      </c>
      <c r="R66" s="102" t="s">
        <v>251</v>
      </c>
    </row>
    <row r="67" spans="1:18" s="114" customFormat="1" ht="15" customHeight="1">
      <c r="A67" s="86"/>
      <c r="B67" s="86">
        <v>2</v>
      </c>
      <c r="C67" s="90"/>
      <c r="D67" s="88" t="s">
        <v>92</v>
      </c>
      <c r="E67" s="93"/>
      <c r="F67" s="244"/>
      <c r="G67" s="244"/>
      <c r="Q67" s="102" t="s">
        <v>252</v>
      </c>
      <c r="R67" s="102" t="s">
        <v>253</v>
      </c>
    </row>
    <row r="68" spans="1:18" s="114" customFormat="1" ht="15" customHeight="1">
      <c r="A68" s="86"/>
      <c r="B68" s="86">
        <v>3</v>
      </c>
      <c r="C68" s="90"/>
      <c r="D68" s="88" t="s">
        <v>92</v>
      </c>
      <c r="E68" s="93"/>
      <c r="F68" s="244"/>
      <c r="G68" s="244"/>
      <c r="Q68" s="102" t="s">
        <v>254</v>
      </c>
      <c r="R68" s="102" t="s">
        <v>255</v>
      </c>
    </row>
    <row r="69" spans="1:18" s="114" customFormat="1" ht="15" customHeight="1">
      <c r="A69" s="86"/>
      <c r="B69" s="86">
        <v>4</v>
      </c>
      <c r="C69" s="90"/>
      <c r="D69" s="88" t="s">
        <v>92</v>
      </c>
      <c r="E69" s="86"/>
      <c r="F69" s="244"/>
      <c r="G69" s="244"/>
      <c r="Q69" s="102" t="s">
        <v>256</v>
      </c>
      <c r="R69" s="102" t="s">
        <v>257</v>
      </c>
    </row>
    <row r="70" spans="1:18" s="114" customFormat="1" ht="15" customHeight="1">
      <c r="A70" s="86"/>
      <c r="B70" s="86">
        <v>5</v>
      </c>
      <c r="C70" s="90"/>
      <c r="D70" s="88" t="s">
        <v>92</v>
      </c>
      <c r="E70" s="86"/>
      <c r="F70" s="244"/>
      <c r="G70" s="244"/>
      <c r="Q70" s="102" t="s">
        <v>258</v>
      </c>
      <c r="R70" s="102" t="s">
        <v>259</v>
      </c>
    </row>
    <row r="71" spans="1:18" s="114" customFormat="1" ht="15" customHeight="1">
      <c r="A71" s="86"/>
      <c r="B71" s="86">
        <v>6</v>
      </c>
      <c r="C71" s="90"/>
      <c r="D71" s="88" t="s">
        <v>92</v>
      </c>
      <c r="E71" s="86"/>
      <c r="F71" s="244"/>
      <c r="G71" s="244"/>
      <c r="Q71" s="102" t="s">
        <v>260</v>
      </c>
      <c r="R71" s="102" t="s">
        <v>261</v>
      </c>
    </row>
    <row r="72" spans="1:18" s="115" customFormat="1" ht="15" customHeight="1">
      <c r="A72" s="86"/>
      <c r="B72" s="86">
        <v>7</v>
      </c>
      <c r="C72" s="90"/>
      <c r="D72" s="88" t="s">
        <v>92</v>
      </c>
      <c r="E72" s="86"/>
      <c r="F72" s="90"/>
      <c r="G72" s="90"/>
      <c r="H72" s="116"/>
      <c r="I72" s="113"/>
      <c r="Q72" s="102" t="s">
        <v>262</v>
      </c>
      <c r="R72" s="102" t="s">
        <v>263</v>
      </c>
    </row>
    <row r="73" spans="1:18" s="115" customFormat="1" ht="15" customHeight="1">
      <c r="A73" s="86"/>
      <c r="B73" s="86">
        <v>8</v>
      </c>
      <c r="C73" s="90"/>
      <c r="D73" s="88" t="s">
        <v>92</v>
      </c>
      <c r="E73" s="86"/>
      <c r="F73" s="90"/>
      <c r="G73" s="90"/>
      <c r="H73" s="116"/>
      <c r="I73" s="113"/>
      <c r="Q73" s="102" t="s">
        <v>264</v>
      </c>
      <c r="R73" s="102" t="s">
        <v>261</v>
      </c>
    </row>
    <row r="74" spans="1:18" s="115" customFormat="1" ht="15" customHeight="1">
      <c r="A74" s="86"/>
      <c r="B74" s="86">
        <v>9</v>
      </c>
      <c r="C74" s="90"/>
      <c r="D74" s="88" t="s">
        <v>92</v>
      </c>
      <c r="E74" s="86"/>
      <c r="F74" s="90"/>
      <c r="G74" s="90"/>
      <c r="H74" s="116"/>
      <c r="I74" s="113"/>
      <c r="Q74" s="102" t="s">
        <v>265</v>
      </c>
      <c r="R74" s="102" t="s">
        <v>266</v>
      </c>
    </row>
    <row r="75" spans="1:18" s="115" customFormat="1" ht="15" customHeight="1">
      <c r="A75" s="86"/>
      <c r="B75" s="86">
        <v>10</v>
      </c>
      <c r="C75" s="90"/>
      <c r="D75" s="88" t="s">
        <v>92</v>
      </c>
      <c r="E75" s="93"/>
      <c r="F75" s="90"/>
      <c r="G75" s="90"/>
      <c r="H75" s="116"/>
      <c r="I75" s="113"/>
      <c r="Q75" s="102" t="s">
        <v>267</v>
      </c>
      <c r="R75" s="102" t="s">
        <v>266</v>
      </c>
    </row>
    <row r="76" spans="1:18" s="114" customFormat="1" ht="15" customHeight="1">
      <c r="A76" s="86"/>
      <c r="B76" s="86">
        <v>1</v>
      </c>
      <c r="C76" s="90"/>
      <c r="D76" s="86" t="s">
        <v>70</v>
      </c>
      <c r="E76" s="93"/>
      <c r="F76" s="244"/>
      <c r="G76" s="244"/>
      <c r="H76" s="123"/>
      <c r="Q76" s="105" t="s">
        <v>268</v>
      </c>
      <c r="R76" s="105" t="s">
        <v>269</v>
      </c>
    </row>
    <row r="77" spans="1:18" s="114" customFormat="1" ht="15" customHeight="1">
      <c r="A77" s="86"/>
      <c r="B77" s="86">
        <v>2</v>
      </c>
      <c r="C77" s="90"/>
      <c r="D77" s="86" t="s">
        <v>70</v>
      </c>
      <c r="E77" s="93"/>
      <c r="F77" s="244"/>
      <c r="G77" s="244"/>
      <c r="H77" s="112"/>
      <c r="Q77" s="105" t="s">
        <v>270</v>
      </c>
      <c r="R77" s="105" t="s">
        <v>271</v>
      </c>
    </row>
    <row r="78" spans="1:18" s="114" customFormat="1" ht="15" customHeight="1">
      <c r="A78" s="86"/>
      <c r="B78" s="86">
        <v>3</v>
      </c>
      <c r="C78" s="90"/>
      <c r="D78" s="86" t="s">
        <v>70</v>
      </c>
      <c r="E78" s="93"/>
      <c r="F78" s="244"/>
      <c r="G78" s="244"/>
      <c r="H78" s="112"/>
      <c r="Q78" s="105" t="s">
        <v>272</v>
      </c>
      <c r="R78" s="105" t="s">
        <v>273</v>
      </c>
    </row>
    <row r="79" spans="1:18" s="114" customFormat="1" ht="15" customHeight="1">
      <c r="A79" s="86"/>
      <c r="B79" s="86">
        <v>4</v>
      </c>
      <c r="C79" s="90"/>
      <c r="D79" s="86" t="s">
        <v>70</v>
      </c>
      <c r="E79" s="93"/>
      <c r="F79" s="244"/>
      <c r="G79" s="244"/>
      <c r="H79" s="112"/>
      <c r="Q79" s="105" t="s">
        <v>274</v>
      </c>
      <c r="R79" s="105" t="s">
        <v>273</v>
      </c>
    </row>
    <row r="80" spans="1:18" s="114" customFormat="1" ht="15" customHeight="1">
      <c r="A80" s="86"/>
      <c r="B80" s="86">
        <v>5</v>
      </c>
      <c r="C80" s="90"/>
      <c r="D80" s="86" t="s">
        <v>70</v>
      </c>
      <c r="E80" s="93"/>
      <c r="F80" s="244"/>
      <c r="G80" s="244"/>
      <c r="H80" s="112"/>
      <c r="Q80" s="105" t="s">
        <v>275</v>
      </c>
      <c r="R80" s="105" t="s">
        <v>273</v>
      </c>
    </row>
    <row r="81" spans="1:18" s="114" customFormat="1" ht="15" customHeight="1">
      <c r="A81" s="86"/>
      <c r="B81" s="86">
        <v>6</v>
      </c>
      <c r="C81" s="90"/>
      <c r="D81" s="86" t="s">
        <v>70</v>
      </c>
      <c r="E81" s="93"/>
      <c r="F81" s="244"/>
      <c r="G81" s="244"/>
      <c r="H81" s="112"/>
      <c r="Q81" s="105" t="s">
        <v>276</v>
      </c>
      <c r="R81" s="105" t="s">
        <v>277</v>
      </c>
    </row>
    <row r="82" spans="1:18" s="114" customFormat="1" ht="15" customHeight="1">
      <c r="A82" s="86"/>
      <c r="B82" s="86">
        <v>7</v>
      </c>
      <c r="C82" s="90"/>
      <c r="D82" s="86" t="s">
        <v>70</v>
      </c>
      <c r="E82" s="93"/>
      <c r="F82" s="244"/>
      <c r="G82" s="244"/>
      <c r="H82" s="112"/>
      <c r="Q82" s="105" t="s">
        <v>278</v>
      </c>
      <c r="R82" s="105" t="s">
        <v>279</v>
      </c>
    </row>
    <row r="83" spans="1:18" s="115" customFormat="1" ht="15" customHeight="1">
      <c r="A83" s="86"/>
      <c r="B83" s="86">
        <v>8</v>
      </c>
      <c r="C83" s="90"/>
      <c r="D83" s="86" t="s">
        <v>70</v>
      </c>
      <c r="E83" s="93"/>
      <c r="F83" s="90"/>
      <c r="G83" s="90"/>
      <c r="H83" s="112"/>
      <c r="Q83" s="105" t="s">
        <v>280</v>
      </c>
      <c r="R83" s="105" t="s">
        <v>281</v>
      </c>
    </row>
    <row r="84" spans="1:18" s="115" customFormat="1" ht="15" customHeight="1">
      <c r="A84" s="86"/>
      <c r="B84" s="86">
        <v>9</v>
      </c>
      <c r="C84" s="90"/>
      <c r="D84" s="86" t="s">
        <v>70</v>
      </c>
      <c r="E84" s="93"/>
      <c r="F84" s="90"/>
      <c r="G84" s="90"/>
      <c r="H84" s="112"/>
      <c r="Q84" s="105" t="s">
        <v>282</v>
      </c>
      <c r="R84" s="105" t="s">
        <v>283</v>
      </c>
    </row>
    <row r="85" spans="1:18" s="115" customFormat="1" ht="15" customHeight="1">
      <c r="A85" s="86"/>
      <c r="B85" s="86">
        <v>10</v>
      </c>
      <c r="C85" s="90"/>
      <c r="D85" s="86" t="s">
        <v>70</v>
      </c>
      <c r="E85" s="93"/>
      <c r="F85" s="90"/>
      <c r="G85" s="90"/>
      <c r="H85" s="112"/>
      <c r="Q85" s="105" t="s">
        <v>284</v>
      </c>
      <c r="R85" s="105" t="s">
        <v>279</v>
      </c>
    </row>
    <row r="86" spans="1:18" s="115" customFormat="1" ht="15" customHeight="1">
      <c r="A86" s="86"/>
      <c r="B86" s="86">
        <v>11</v>
      </c>
      <c r="C86" s="90"/>
      <c r="D86" s="86" t="s">
        <v>70</v>
      </c>
      <c r="E86" s="93"/>
      <c r="F86" s="90"/>
      <c r="G86" s="90"/>
      <c r="H86" s="112"/>
      <c r="Q86" s="105" t="s">
        <v>285</v>
      </c>
      <c r="R86" s="105" t="s">
        <v>286</v>
      </c>
    </row>
    <row r="87" spans="1:18" s="114" customFormat="1" ht="15" customHeight="1">
      <c r="A87" s="86"/>
      <c r="B87" s="86">
        <v>12</v>
      </c>
      <c r="C87" s="90"/>
      <c r="D87" s="86" t="s">
        <v>70</v>
      </c>
      <c r="E87" s="93"/>
      <c r="F87" s="244"/>
      <c r="G87" s="244"/>
      <c r="H87" s="112"/>
      <c r="Q87" s="105" t="s">
        <v>287</v>
      </c>
      <c r="R87" s="105" t="s">
        <v>288</v>
      </c>
    </row>
    <row r="88" spans="1:18" s="114" customFormat="1" ht="15" customHeight="1">
      <c r="A88" s="86"/>
      <c r="B88" s="86">
        <v>13</v>
      </c>
      <c r="C88" s="90"/>
      <c r="D88" s="86" t="s">
        <v>70</v>
      </c>
      <c r="E88" s="93"/>
      <c r="F88" s="244"/>
      <c r="G88" s="244"/>
      <c r="H88" s="112"/>
      <c r="Q88" s="105" t="s">
        <v>289</v>
      </c>
      <c r="R88" s="105" t="s">
        <v>281</v>
      </c>
    </row>
    <row r="89" spans="1:18" s="114" customFormat="1" ht="15" customHeight="1">
      <c r="A89" s="86"/>
      <c r="B89" s="86">
        <v>1</v>
      </c>
      <c r="C89" s="90"/>
      <c r="D89" s="89" t="s">
        <v>78</v>
      </c>
      <c r="E89" s="93"/>
      <c r="F89" s="244"/>
      <c r="G89" s="244"/>
      <c r="H89" s="112"/>
      <c r="I89" s="113"/>
      <c r="Q89" s="102" t="s">
        <v>290</v>
      </c>
      <c r="R89" s="102" t="s">
        <v>291</v>
      </c>
    </row>
    <row r="90" spans="1:18" s="114" customFormat="1" ht="15" customHeight="1">
      <c r="A90" s="86"/>
      <c r="B90" s="86">
        <v>2</v>
      </c>
      <c r="C90" s="90"/>
      <c r="D90" s="89" t="s">
        <v>78</v>
      </c>
      <c r="E90" s="93"/>
      <c r="F90" s="244"/>
      <c r="G90" s="244"/>
      <c r="H90" s="112"/>
      <c r="I90" s="113"/>
      <c r="Q90" s="102" t="s">
        <v>292</v>
      </c>
      <c r="R90" s="102" t="s">
        <v>293</v>
      </c>
    </row>
    <row r="91" spans="1:18" s="114" customFormat="1" ht="15" customHeight="1">
      <c r="A91" s="86"/>
      <c r="B91" s="86">
        <v>3</v>
      </c>
      <c r="C91" s="90"/>
      <c r="D91" s="89" t="s">
        <v>78</v>
      </c>
      <c r="E91" s="93"/>
      <c r="F91" s="244"/>
      <c r="G91" s="244"/>
      <c r="H91" s="112"/>
      <c r="I91" s="113"/>
      <c r="Q91" s="102" t="s">
        <v>294</v>
      </c>
      <c r="R91" s="102" t="s">
        <v>295</v>
      </c>
    </row>
    <row r="92" spans="1:18" s="114" customFormat="1" ht="15" customHeight="1">
      <c r="A92" s="86"/>
      <c r="B92" s="86">
        <v>4</v>
      </c>
      <c r="C92" s="90"/>
      <c r="D92" s="89" t="s">
        <v>78</v>
      </c>
      <c r="E92" s="93"/>
      <c r="F92" s="244"/>
      <c r="G92" s="244"/>
      <c r="H92" s="112"/>
      <c r="I92" s="113"/>
      <c r="Q92" s="102" t="s">
        <v>296</v>
      </c>
      <c r="R92" s="102" t="s">
        <v>297</v>
      </c>
    </row>
    <row r="93" spans="1:18" s="114" customFormat="1" ht="15" customHeight="1">
      <c r="A93" s="86"/>
      <c r="B93" s="86">
        <v>5</v>
      </c>
      <c r="C93" s="90"/>
      <c r="D93" s="89" t="s">
        <v>78</v>
      </c>
      <c r="E93" s="93"/>
      <c r="F93" s="244"/>
      <c r="G93" s="244"/>
      <c r="H93" s="112"/>
      <c r="I93" s="113"/>
      <c r="Q93" s="102" t="s">
        <v>298</v>
      </c>
      <c r="R93" s="102" t="s">
        <v>299</v>
      </c>
    </row>
    <row r="94" spans="1:18" s="114" customFormat="1" ht="15" customHeight="1">
      <c r="A94" s="86"/>
      <c r="B94" s="86">
        <v>6</v>
      </c>
      <c r="C94" s="90"/>
      <c r="D94" s="89" t="s">
        <v>78</v>
      </c>
      <c r="E94" s="94"/>
      <c r="F94" s="244"/>
      <c r="G94" s="244"/>
      <c r="H94" s="124"/>
      <c r="I94" s="110"/>
      <c r="Q94" s="102" t="s">
        <v>300</v>
      </c>
      <c r="R94" s="102" t="s">
        <v>297</v>
      </c>
    </row>
    <row r="95" spans="1:18" s="114" customFormat="1" ht="15" customHeight="1">
      <c r="A95" s="86"/>
      <c r="B95" s="86">
        <v>7</v>
      </c>
      <c r="C95" s="90"/>
      <c r="D95" s="89" t="s">
        <v>78</v>
      </c>
      <c r="E95" s="94"/>
      <c r="F95" s="246"/>
      <c r="G95" s="246"/>
      <c r="H95" s="123"/>
      <c r="I95" s="110"/>
      <c r="Q95" s="102" t="s">
        <v>301</v>
      </c>
      <c r="R95" s="102" t="s">
        <v>302</v>
      </c>
    </row>
    <row r="96" spans="1:18" s="114" customFormat="1" ht="30.6" customHeight="1">
      <c r="A96" s="86"/>
      <c r="B96" s="86">
        <v>1</v>
      </c>
      <c r="C96" s="90"/>
      <c r="D96" s="87" t="s">
        <v>90</v>
      </c>
      <c r="E96" s="241"/>
      <c r="F96" s="247" t="s">
        <v>303</v>
      </c>
      <c r="G96" s="247" t="s">
        <v>304</v>
      </c>
      <c r="H96" s="123"/>
      <c r="I96" s="110"/>
      <c r="Q96" s="102" t="s">
        <v>305</v>
      </c>
      <c r="R96" s="102" t="s">
        <v>306</v>
      </c>
    </row>
    <row r="97" spans="1:18" s="114" customFormat="1" ht="30.6" customHeight="1">
      <c r="A97" s="86"/>
      <c r="B97" s="86">
        <v>2</v>
      </c>
      <c r="C97" s="90"/>
      <c r="D97" s="87" t="s">
        <v>90</v>
      </c>
      <c r="E97" s="237"/>
      <c r="F97" s="247" t="s">
        <v>307</v>
      </c>
      <c r="G97" s="247" t="s">
        <v>308</v>
      </c>
      <c r="Q97" s="102" t="s">
        <v>309</v>
      </c>
      <c r="R97" s="102" t="s">
        <v>310</v>
      </c>
    </row>
    <row r="98" spans="1:18" s="114" customFormat="1" ht="30.6" customHeight="1">
      <c r="A98" s="86"/>
      <c r="B98" s="86">
        <v>3</v>
      </c>
      <c r="C98" s="90"/>
      <c r="D98" s="87" t="s">
        <v>90</v>
      </c>
      <c r="E98" s="237"/>
      <c r="F98" s="247" t="s">
        <v>311</v>
      </c>
      <c r="G98" s="247" t="s">
        <v>312</v>
      </c>
      <c r="H98" s="112"/>
      <c r="I98" s="113"/>
      <c r="Q98" s="102" t="s">
        <v>313</v>
      </c>
      <c r="R98" s="102" t="s">
        <v>314</v>
      </c>
    </row>
    <row r="99" spans="1:18" s="114" customFormat="1" ht="30.6" customHeight="1">
      <c r="A99" s="86"/>
      <c r="B99" s="86">
        <v>4</v>
      </c>
      <c r="C99" s="90"/>
      <c r="D99" s="87" t="s">
        <v>90</v>
      </c>
      <c r="E99" s="237"/>
      <c r="F99" s="247" t="s">
        <v>315</v>
      </c>
      <c r="G99" s="247" t="s">
        <v>308</v>
      </c>
      <c r="H99" s="112"/>
      <c r="I99" s="113"/>
      <c r="Q99" s="102" t="s">
        <v>316</v>
      </c>
      <c r="R99" s="102" t="s">
        <v>317</v>
      </c>
    </row>
    <row r="100" spans="1:18" s="114" customFormat="1" ht="30.6" customHeight="1">
      <c r="A100" s="86"/>
      <c r="B100" s="86">
        <v>5</v>
      </c>
      <c r="C100" s="90"/>
      <c r="D100" s="87" t="s">
        <v>90</v>
      </c>
      <c r="E100" s="237"/>
      <c r="F100" s="247" t="s">
        <v>318</v>
      </c>
      <c r="G100" s="247" t="s">
        <v>319</v>
      </c>
      <c r="H100" s="112"/>
      <c r="I100" s="113"/>
      <c r="Q100" s="102" t="s">
        <v>320</v>
      </c>
      <c r="R100" s="102" t="s">
        <v>321</v>
      </c>
    </row>
    <row r="101" spans="1:18" s="114" customFormat="1" ht="30.6" customHeight="1">
      <c r="A101" s="86"/>
      <c r="B101" s="86">
        <v>6</v>
      </c>
      <c r="C101" s="90"/>
      <c r="D101" s="87" t="s">
        <v>90</v>
      </c>
      <c r="E101" s="237"/>
      <c r="F101" s="247" t="s">
        <v>320</v>
      </c>
      <c r="G101" s="247" t="s">
        <v>322</v>
      </c>
      <c r="H101" s="112"/>
      <c r="I101" s="113"/>
      <c r="Q101" s="102" t="s">
        <v>303</v>
      </c>
      <c r="R101" s="102" t="s">
        <v>323</v>
      </c>
    </row>
    <row r="102" spans="1:18" s="114" customFormat="1" ht="30.6" customHeight="1">
      <c r="A102" s="86"/>
      <c r="B102" s="86">
        <v>7</v>
      </c>
      <c r="C102" s="90"/>
      <c r="D102" s="87" t="s">
        <v>90</v>
      </c>
      <c r="E102" s="237"/>
      <c r="F102" s="247" t="s">
        <v>313</v>
      </c>
      <c r="G102" s="247" t="s">
        <v>324</v>
      </c>
      <c r="H102" s="123"/>
      <c r="I102" s="110"/>
      <c r="Q102" s="102" t="s">
        <v>315</v>
      </c>
      <c r="R102" s="102" t="s">
        <v>325</v>
      </c>
    </row>
    <row r="103" spans="1:18" s="114" customFormat="1" ht="30.6" customHeight="1">
      <c r="A103" s="86"/>
      <c r="B103" s="86">
        <v>8</v>
      </c>
      <c r="C103" s="90"/>
      <c r="D103" s="87" t="s">
        <v>90</v>
      </c>
      <c r="E103" s="242"/>
      <c r="F103" s="247" t="s">
        <v>326</v>
      </c>
      <c r="G103" s="247" t="s">
        <v>327</v>
      </c>
      <c r="H103" s="112"/>
      <c r="I103" s="113"/>
      <c r="Q103" s="102" t="s">
        <v>328</v>
      </c>
      <c r="R103" s="102" t="s">
        <v>329</v>
      </c>
    </row>
    <row r="104" spans="1:18" s="114" customFormat="1" ht="30.6" customHeight="1">
      <c r="A104" s="86"/>
      <c r="B104" s="86">
        <v>9</v>
      </c>
      <c r="C104" s="90"/>
      <c r="D104" s="87" t="s">
        <v>90</v>
      </c>
      <c r="E104" s="240"/>
      <c r="F104" s="247" t="s">
        <v>305</v>
      </c>
      <c r="G104" s="247" t="s">
        <v>330</v>
      </c>
      <c r="H104" s="112"/>
      <c r="I104" s="113"/>
      <c r="Q104" s="102" t="s">
        <v>331</v>
      </c>
      <c r="R104" s="102" t="s">
        <v>332</v>
      </c>
    </row>
    <row r="105" spans="1:18" s="114" customFormat="1" ht="30.6" customHeight="1">
      <c r="A105" s="86"/>
      <c r="B105" s="86">
        <v>10</v>
      </c>
      <c r="C105" s="90"/>
      <c r="D105" s="87" t="s">
        <v>90</v>
      </c>
      <c r="E105" s="240"/>
      <c r="F105" s="247" t="s">
        <v>333</v>
      </c>
      <c r="G105" s="247" t="s">
        <v>334</v>
      </c>
      <c r="H105" s="112"/>
      <c r="I105" s="113"/>
      <c r="Q105" s="102" t="s">
        <v>335</v>
      </c>
      <c r="R105" s="102" t="s">
        <v>336</v>
      </c>
    </row>
    <row r="106" spans="1:18" s="114" customFormat="1" ht="30.6" customHeight="1">
      <c r="A106" s="86"/>
      <c r="B106" s="86">
        <v>11</v>
      </c>
      <c r="C106" s="90"/>
      <c r="D106" s="87" t="s">
        <v>90</v>
      </c>
      <c r="E106" s="240"/>
      <c r="F106" s="247" t="s">
        <v>337</v>
      </c>
      <c r="G106" s="247" t="s">
        <v>308</v>
      </c>
      <c r="H106" s="112"/>
      <c r="I106" s="113"/>
      <c r="Q106" s="102" t="s">
        <v>338</v>
      </c>
      <c r="R106" s="102" t="s">
        <v>339</v>
      </c>
    </row>
    <row r="107" spans="1:18" s="115" customFormat="1" ht="15" customHeight="1">
      <c r="A107" s="86"/>
      <c r="B107" s="86">
        <v>1</v>
      </c>
      <c r="C107" s="90"/>
      <c r="D107" s="88" t="s">
        <v>82</v>
      </c>
      <c r="E107" s="92"/>
      <c r="F107" s="245"/>
      <c r="G107" s="245"/>
      <c r="H107" s="112"/>
      <c r="I107" s="113"/>
      <c r="Q107" s="102" t="s">
        <v>340</v>
      </c>
      <c r="R107" s="102" t="s">
        <v>341</v>
      </c>
    </row>
    <row r="108" spans="1:18" s="114" customFormat="1" ht="15" customHeight="1">
      <c r="A108" s="86"/>
      <c r="B108" s="86">
        <v>2</v>
      </c>
      <c r="C108" s="90"/>
      <c r="D108" s="88" t="s">
        <v>82</v>
      </c>
      <c r="E108" s="93"/>
      <c r="F108" s="244"/>
      <c r="G108" s="244"/>
      <c r="H108" s="112"/>
      <c r="I108" s="113"/>
      <c r="Q108" s="102" t="s">
        <v>342</v>
      </c>
      <c r="R108" s="102" t="s">
        <v>343</v>
      </c>
    </row>
    <row r="109" spans="1:18" s="114" customFormat="1" ht="15" customHeight="1">
      <c r="A109" s="86"/>
      <c r="B109" s="86">
        <v>3</v>
      </c>
      <c r="C109" s="90"/>
      <c r="D109" s="88" t="s">
        <v>82</v>
      </c>
      <c r="E109" s="93"/>
      <c r="F109" s="244"/>
      <c r="G109" s="244"/>
      <c r="H109" s="112"/>
      <c r="I109" s="113"/>
      <c r="Q109" s="102" t="s">
        <v>344</v>
      </c>
      <c r="R109" s="102" t="s">
        <v>345</v>
      </c>
    </row>
    <row r="110" spans="1:18" s="114" customFormat="1" ht="15" customHeight="1">
      <c r="A110" s="86"/>
      <c r="B110" s="86">
        <v>4</v>
      </c>
      <c r="C110" s="90"/>
      <c r="D110" s="88" t="s">
        <v>82</v>
      </c>
      <c r="E110" s="93"/>
      <c r="F110" s="244"/>
      <c r="G110" s="244"/>
      <c r="H110" s="112"/>
      <c r="I110" s="113"/>
      <c r="Q110" s="102" t="s">
        <v>346</v>
      </c>
      <c r="R110" s="102" t="s">
        <v>343</v>
      </c>
    </row>
    <row r="111" spans="1:18" s="114" customFormat="1" ht="15" customHeight="1">
      <c r="A111" s="86"/>
      <c r="B111" s="86">
        <v>5</v>
      </c>
      <c r="C111" s="102"/>
      <c r="D111" s="95" t="s">
        <v>82</v>
      </c>
      <c r="E111" s="102"/>
      <c r="F111" s="244"/>
      <c r="G111" s="244"/>
      <c r="Q111" s="102" t="s">
        <v>347</v>
      </c>
      <c r="R111" s="102" t="s">
        <v>348</v>
      </c>
    </row>
    <row r="112" spans="1:18" s="115" customFormat="1" ht="15" customHeight="1">
      <c r="A112" s="86"/>
      <c r="B112" s="86">
        <v>6</v>
      </c>
      <c r="C112" s="102"/>
      <c r="D112" s="95" t="s">
        <v>82</v>
      </c>
      <c r="E112" s="102"/>
      <c r="F112" s="90"/>
      <c r="G112" s="90"/>
      <c r="H112" s="116"/>
      <c r="I112" s="113"/>
      <c r="Q112" s="102" t="s">
        <v>349</v>
      </c>
      <c r="R112" s="102" t="s">
        <v>350</v>
      </c>
    </row>
    <row r="113" spans="1:18" s="115" customFormat="1" ht="15" customHeight="1">
      <c r="A113" s="86"/>
      <c r="B113" s="86">
        <v>7</v>
      </c>
      <c r="C113" s="102"/>
      <c r="D113" s="95" t="s">
        <v>82</v>
      </c>
      <c r="E113" s="102"/>
      <c r="F113" s="90"/>
      <c r="G113" s="90"/>
      <c r="H113" s="116"/>
      <c r="I113" s="113"/>
      <c r="Q113" s="102" t="s">
        <v>351</v>
      </c>
      <c r="R113" s="102" t="s">
        <v>352</v>
      </c>
    </row>
    <row r="114" spans="1:18" s="115" customFormat="1" ht="15" customHeight="1">
      <c r="A114" s="86"/>
      <c r="B114" s="86">
        <v>8</v>
      </c>
      <c r="C114" s="102"/>
      <c r="D114" s="95" t="s">
        <v>82</v>
      </c>
      <c r="E114" s="102"/>
      <c r="F114" s="90"/>
      <c r="G114" s="90"/>
      <c r="H114" s="116"/>
      <c r="I114" s="113"/>
      <c r="Q114" s="102"/>
      <c r="R114" s="102"/>
    </row>
    <row r="115" spans="1:18" s="115" customFormat="1" ht="15" customHeight="1">
      <c r="A115" s="86"/>
      <c r="B115" s="86">
        <v>9</v>
      </c>
      <c r="C115" s="102"/>
      <c r="D115" s="95" t="s">
        <v>82</v>
      </c>
      <c r="E115" s="102"/>
      <c r="F115" s="90"/>
      <c r="G115" s="90"/>
      <c r="H115" s="116"/>
      <c r="I115" s="113"/>
      <c r="Q115" s="102"/>
      <c r="R115" s="102"/>
    </row>
    <row r="116" spans="1:18" s="115" customFormat="1" ht="15" customHeight="1">
      <c r="A116" s="86"/>
      <c r="B116" s="86">
        <v>10</v>
      </c>
      <c r="C116" s="102"/>
      <c r="D116" s="95" t="s">
        <v>82</v>
      </c>
      <c r="E116" s="102"/>
      <c r="F116" s="90"/>
      <c r="G116" s="90"/>
      <c r="H116" s="116"/>
      <c r="I116" s="113"/>
      <c r="Q116" s="102"/>
      <c r="R116" s="102"/>
    </row>
    <row r="117" spans="1:18" s="115" customFormat="1" ht="15" customHeight="1">
      <c r="A117" s="86"/>
      <c r="B117" s="86">
        <v>8</v>
      </c>
      <c r="C117" s="102"/>
      <c r="D117" s="95" t="s">
        <v>82</v>
      </c>
      <c r="E117" s="102"/>
      <c r="F117" s="90"/>
      <c r="G117" s="90"/>
      <c r="H117" s="116"/>
      <c r="I117" s="113"/>
      <c r="Q117" s="102" t="s">
        <v>353</v>
      </c>
      <c r="R117" s="102" t="s">
        <v>343</v>
      </c>
    </row>
    <row r="118" spans="1:18" s="115" customFormat="1" ht="15" customHeight="1">
      <c r="A118" s="86"/>
      <c r="B118" s="95">
        <v>1</v>
      </c>
      <c r="C118" s="102"/>
      <c r="D118" s="95" t="s">
        <v>86</v>
      </c>
      <c r="E118" s="102"/>
      <c r="F118" s="90"/>
      <c r="G118" s="90"/>
      <c r="H118" s="116"/>
      <c r="I118" s="113"/>
      <c r="Q118" s="102" t="s">
        <v>354</v>
      </c>
      <c r="R118" s="102" t="s">
        <v>355</v>
      </c>
    </row>
    <row r="119" spans="1:18" s="115" customFormat="1" ht="15" customHeight="1">
      <c r="A119" s="86"/>
      <c r="B119" s="95">
        <v>2</v>
      </c>
      <c r="C119" s="102"/>
      <c r="D119" s="95" t="s">
        <v>86</v>
      </c>
      <c r="E119" s="102"/>
      <c r="F119" s="90"/>
      <c r="G119" s="90"/>
      <c r="H119" s="112"/>
      <c r="I119" s="113"/>
      <c r="Q119" s="102" t="s">
        <v>356</v>
      </c>
      <c r="R119" s="102" t="s">
        <v>357</v>
      </c>
    </row>
    <row r="120" spans="1:18" s="114" customFormat="1" ht="15" customHeight="1">
      <c r="A120" s="86"/>
      <c r="B120" s="95">
        <v>3</v>
      </c>
      <c r="C120" s="102"/>
      <c r="D120" s="95" t="s">
        <v>86</v>
      </c>
      <c r="E120" s="102"/>
      <c r="F120" s="244"/>
      <c r="G120" s="244"/>
      <c r="H120" s="112"/>
      <c r="I120" s="113"/>
      <c r="Q120" s="102" t="s">
        <v>358</v>
      </c>
      <c r="R120" s="102" t="s">
        <v>359</v>
      </c>
    </row>
    <row r="121" spans="1:18" s="114" customFormat="1" ht="15" customHeight="1">
      <c r="A121" s="86"/>
      <c r="B121" s="95">
        <v>4</v>
      </c>
      <c r="C121" s="102"/>
      <c r="D121" s="95" t="s">
        <v>86</v>
      </c>
      <c r="E121" s="102"/>
      <c r="F121" s="244"/>
      <c r="G121" s="244"/>
      <c r="H121" s="112"/>
      <c r="I121" s="113"/>
      <c r="Q121" s="102" t="s">
        <v>360</v>
      </c>
      <c r="R121" s="102" t="s">
        <v>361</v>
      </c>
    </row>
    <row r="122" spans="1:18" s="114" customFormat="1" ht="15" customHeight="1">
      <c r="A122" s="86"/>
      <c r="B122" s="95">
        <v>5</v>
      </c>
      <c r="C122" s="102"/>
      <c r="D122" s="95" t="s">
        <v>86</v>
      </c>
      <c r="E122" s="102"/>
      <c r="F122" s="244"/>
      <c r="G122" s="244"/>
      <c r="H122" s="122"/>
      <c r="Q122" s="102" t="s">
        <v>362</v>
      </c>
      <c r="R122" s="102" t="s">
        <v>363</v>
      </c>
    </row>
    <row r="123" spans="1:18" s="114" customFormat="1" ht="15" customHeight="1">
      <c r="A123" s="86"/>
      <c r="B123" s="95">
        <v>6</v>
      </c>
      <c r="C123" s="102"/>
      <c r="D123" s="95" t="s">
        <v>86</v>
      </c>
      <c r="E123" s="102"/>
      <c r="F123" s="244"/>
      <c r="G123" s="244"/>
      <c r="H123" s="125"/>
      <c r="I123" s="110"/>
      <c r="Q123" s="102" t="s">
        <v>364</v>
      </c>
      <c r="R123" s="102" t="s">
        <v>365</v>
      </c>
    </row>
    <row r="124" spans="1:18" ht="15" customHeight="1">
      <c r="A124" s="86"/>
      <c r="B124" s="95">
        <v>7</v>
      </c>
      <c r="C124" s="102"/>
      <c r="D124" s="95" t="s">
        <v>86</v>
      </c>
      <c r="E124" s="102"/>
      <c r="F124" s="232"/>
      <c r="G124" s="233"/>
      <c r="Q124" s="102" t="s">
        <v>366</v>
      </c>
      <c r="R124" s="102" t="s">
        <v>367</v>
      </c>
    </row>
    <row r="125" spans="1:18" ht="15" customHeight="1">
      <c r="A125" s="86"/>
      <c r="B125" s="95">
        <v>8</v>
      </c>
      <c r="C125" s="102"/>
      <c r="D125" s="95" t="s">
        <v>86</v>
      </c>
      <c r="E125" s="102"/>
      <c r="F125" s="232"/>
      <c r="G125" s="233"/>
      <c r="Q125" s="102" t="s">
        <v>368</v>
      </c>
      <c r="R125" s="102" t="s">
        <v>369</v>
      </c>
    </row>
    <row r="126" spans="1:18" ht="15" customHeight="1">
      <c r="A126" s="86"/>
      <c r="B126" s="94">
        <v>1</v>
      </c>
      <c r="C126" s="102"/>
      <c r="D126" s="94" t="s">
        <v>93</v>
      </c>
      <c r="E126" s="94"/>
      <c r="F126" s="232"/>
      <c r="G126" s="233"/>
      <c r="Q126" s="102" t="s">
        <v>370</v>
      </c>
      <c r="R126" s="102" t="s">
        <v>371</v>
      </c>
    </row>
    <row r="127" spans="1:18" ht="15" customHeight="1">
      <c r="A127" s="86"/>
      <c r="B127" s="94">
        <v>2</v>
      </c>
      <c r="C127" s="102"/>
      <c r="D127" s="94" t="s">
        <v>93</v>
      </c>
      <c r="E127" s="94"/>
      <c r="F127" s="232"/>
      <c r="G127" s="233"/>
      <c r="Q127" s="102" t="s">
        <v>372</v>
      </c>
      <c r="R127" s="102" t="s">
        <v>373</v>
      </c>
    </row>
    <row r="128" spans="1:18" ht="15" customHeight="1">
      <c r="A128" s="86"/>
      <c r="B128" s="94">
        <v>3</v>
      </c>
      <c r="C128" s="102"/>
      <c r="D128" s="94" t="s">
        <v>93</v>
      </c>
      <c r="E128" s="94"/>
      <c r="F128" s="232"/>
      <c r="G128" s="233"/>
      <c r="Q128" s="102" t="s">
        <v>374</v>
      </c>
      <c r="R128" s="102" t="s">
        <v>375</v>
      </c>
    </row>
    <row r="129" spans="1:18" ht="15" customHeight="1">
      <c r="A129" s="86"/>
      <c r="B129" s="94">
        <v>4</v>
      </c>
      <c r="C129" s="102"/>
      <c r="D129" s="94" t="s">
        <v>93</v>
      </c>
      <c r="E129" s="94"/>
      <c r="F129" s="232"/>
      <c r="G129" s="233"/>
      <c r="Q129" s="102" t="s">
        <v>376</v>
      </c>
      <c r="R129" s="102" t="s">
        <v>375</v>
      </c>
    </row>
    <row r="130" spans="1:18" ht="15" customHeight="1">
      <c r="A130" s="86"/>
      <c r="B130" s="94">
        <v>5</v>
      </c>
      <c r="C130" s="102"/>
      <c r="D130" s="94" t="s">
        <v>93</v>
      </c>
      <c r="E130" s="94"/>
      <c r="F130" s="232"/>
      <c r="G130" s="233"/>
      <c r="Q130" s="102" t="s">
        <v>377</v>
      </c>
      <c r="R130" s="102" t="s">
        <v>378</v>
      </c>
    </row>
    <row r="131" spans="1:18" ht="15" customHeight="1">
      <c r="A131" s="86"/>
      <c r="B131" s="94">
        <v>6</v>
      </c>
      <c r="C131" s="102"/>
      <c r="D131" s="94" t="s">
        <v>93</v>
      </c>
      <c r="E131" s="94"/>
      <c r="F131" s="232"/>
      <c r="G131" s="233"/>
      <c r="Q131" s="102" t="s">
        <v>379</v>
      </c>
      <c r="R131" s="102" t="s">
        <v>380</v>
      </c>
    </row>
    <row r="132" spans="1:18" ht="15" customHeight="1">
      <c r="A132" s="86"/>
      <c r="B132" s="94">
        <v>7</v>
      </c>
      <c r="C132" s="102"/>
      <c r="D132" s="94" t="s">
        <v>93</v>
      </c>
      <c r="E132" s="94"/>
      <c r="F132" s="232"/>
      <c r="G132" s="233"/>
      <c r="Q132" s="102" t="s">
        <v>381</v>
      </c>
      <c r="R132" s="102" t="s">
        <v>382</v>
      </c>
    </row>
    <row r="133" spans="1:18" ht="15" customHeight="1">
      <c r="A133" s="86"/>
      <c r="B133" s="94">
        <v>8</v>
      </c>
      <c r="C133" s="102"/>
      <c r="D133" s="94" t="s">
        <v>93</v>
      </c>
      <c r="E133" s="94"/>
      <c r="F133" s="232"/>
      <c r="G133" s="233"/>
      <c r="Q133" s="102" t="s">
        <v>383</v>
      </c>
      <c r="R133" s="102" t="s">
        <v>384</v>
      </c>
    </row>
    <row r="134" spans="1:18" ht="30.6" customHeight="1">
      <c r="A134" s="86"/>
      <c r="B134" s="94">
        <v>1</v>
      </c>
      <c r="C134" s="106"/>
      <c r="D134" s="94" t="s">
        <v>88</v>
      </c>
      <c r="E134" s="94"/>
      <c r="F134" s="247" t="s">
        <v>385</v>
      </c>
      <c r="G134" s="247" t="s">
        <v>386</v>
      </c>
      <c r="Q134" s="102" t="s">
        <v>385</v>
      </c>
      <c r="R134" s="102" t="s">
        <v>386</v>
      </c>
    </row>
    <row r="135" spans="1:18" ht="30.6" customHeight="1">
      <c r="A135" s="96"/>
      <c r="B135" s="94">
        <v>2</v>
      </c>
      <c r="C135" s="106"/>
      <c r="D135" s="94" t="s">
        <v>88</v>
      </c>
      <c r="E135" s="94"/>
      <c r="F135" s="247" t="s">
        <v>387</v>
      </c>
      <c r="G135" s="247" t="s">
        <v>388</v>
      </c>
      <c r="Q135" s="102" t="s">
        <v>387</v>
      </c>
      <c r="R135" s="102" t="s">
        <v>388</v>
      </c>
    </row>
    <row r="136" spans="1:18" ht="30.6" customHeight="1">
      <c r="A136" s="86"/>
      <c r="B136" s="94">
        <v>3</v>
      </c>
      <c r="C136" s="106"/>
      <c r="D136" s="94" t="s">
        <v>88</v>
      </c>
      <c r="E136" s="94"/>
      <c r="F136" s="247" t="s">
        <v>389</v>
      </c>
      <c r="G136" s="247" t="s">
        <v>390</v>
      </c>
      <c r="Q136" s="102" t="s">
        <v>389</v>
      </c>
      <c r="R136" s="102" t="s">
        <v>390</v>
      </c>
    </row>
    <row r="137" spans="1:18" ht="30.6" customHeight="1">
      <c r="A137" s="96"/>
      <c r="B137" s="94">
        <v>4</v>
      </c>
      <c r="C137" s="106"/>
      <c r="D137" s="94" t="s">
        <v>88</v>
      </c>
      <c r="E137" s="94"/>
      <c r="F137" s="247" t="s">
        <v>391</v>
      </c>
      <c r="G137" s="247" t="s">
        <v>388</v>
      </c>
      <c r="Q137" s="102" t="s">
        <v>391</v>
      </c>
      <c r="R137" s="102" t="s">
        <v>388</v>
      </c>
    </row>
    <row r="138" spans="1:18" ht="30.6" customHeight="1">
      <c r="A138" s="86"/>
      <c r="B138" s="94">
        <v>5</v>
      </c>
      <c r="C138" s="106"/>
      <c r="D138" s="94" t="s">
        <v>88</v>
      </c>
      <c r="E138" s="94"/>
      <c r="F138" s="247" t="s">
        <v>392</v>
      </c>
      <c r="G138" s="247" t="s">
        <v>393</v>
      </c>
      <c r="Q138" s="102" t="s">
        <v>392</v>
      </c>
      <c r="R138" s="102" t="s">
        <v>393</v>
      </c>
    </row>
    <row r="139" spans="1:18" ht="30.6" customHeight="1">
      <c r="A139" s="96"/>
      <c r="B139" s="94">
        <v>6</v>
      </c>
      <c r="C139" s="106"/>
      <c r="D139" s="94" t="s">
        <v>88</v>
      </c>
      <c r="E139" s="94"/>
      <c r="F139" s="247" t="s">
        <v>394</v>
      </c>
      <c r="G139" s="247" t="s">
        <v>395</v>
      </c>
      <c r="Q139" s="102" t="s">
        <v>396</v>
      </c>
      <c r="R139" s="102" t="s">
        <v>397</v>
      </c>
    </row>
    <row r="140" spans="1:18" ht="30.6" customHeight="1">
      <c r="A140" s="86"/>
      <c r="B140" s="94">
        <v>7</v>
      </c>
      <c r="C140" s="106"/>
      <c r="D140" s="94" t="s">
        <v>88</v>
      </c>
      <c r="E140" s="94"/>
      <c r="F140" s="247" t="s">
        <v>398</v>
      </c>
      <c r="G140" s="247" t="s">
        <v>399</v>
      </c>
      <c r="Q140" s="102" t="s">
        <v>394</v>
      </c>
      <c r="R140" s="102" t="s">
        <v>395</v>
      </c>
    </row>
    <row r="141" spans="1:18" ht="30.6" customHeight="1">
      <c r="A141" s="96"/>
      <c r="B141" s="94">
        <v>8</v>
      </c>
      <c r="C141" s="106"/>
      <c r="D141" s="94" t="s">
        <v>88</v>
      </c>
      <c r="E141" s="94"/>
      <c r="F141" s="247" t="s">
        <v>400</v>
      </c>
      <c r="G141" s="247" t="s">
        <v>388</v>
      </c>
      <c r="Q141" s="102" t="s">
        <v>398</v>
      </c>
      <c r="R141" s="102" t="s">
        <v>399</v>
      </c>
    </row>
    <row r="142" spans="1:18" ht="30.6" customHeight="1">
      <c r="A142" s="86"/>
      <c r="B142" s="94">
        <v>9</v>
      </c>
      <c r="C142" s="106"/>
      <c r="D142" s="94" t="s">
        <v>88</v>
      </c>
      <c r="E142" s="94"/>
      <c r="F142" s="247" t="s">
        <v>401</v>
      </c>
      <c r="G142" s="247" t="s">
        <v>402</v>
      </c>
      <c r="Q142" s="102" t="s">
        <v>403</v>
      </c>
      <c r="R142" s="102" t="s">
        <v>404</v>
      </c>
    </row>
    <row r="143" spans="1:18" ht="15" customHeight="1">
      <c r="A143" s="86"/>
      <c r="B143" s="94">
        <v>10</v>
      </c>
      <c r="C143" s="106"/>
      <c r="D143" s="94" t="s">
        <v>88</v>
      </c>
      <c r="E143" s="94"/>
      <c r="F143" s="232"/>
      <c r="G143" s="233"/>
      <c r="Q143" s="102" t="s">
        <v>400</v>
      </c>
      <c r="R143" s="102" t="s">
        <v>388</v>
      </c>
    </row>
    <row r="144" spans="1:18" ht="15" customHeight="1">
      <c r="A144" s="86"/>
      <c r="B144" s="94"/>
      <c r="C144" s="102"/>
      <c r="D144" s="94" t="s">
        <v>126</v>
      </c>
      <c r="E144" s="94"/>
      <c r="F144" s="232"/>
      <c r="G144" s="233"/>
      <c r="Q144" s="102"/>
      <c r="R144" s="95"/>
    </row>
    <row r="145" spans="1:18" ht="15" customHeight="1">
      <c r="A145" s="86"/>
      <c r="B145" s="94"/>
      <c r="C145" s="102"/>
      <c r="D145" s="94" t="s">
        <v>126</v>
      </c>
      <c r="E145" s="94"/>
      <c r="F145" s="232"/>
      <c r="G145" s="233"/>
      <c r="Q145" s="102"/>
      <c r="R145" s="95"/>
    </row>
    <row r="146" spans="1:18" ht="15" customHeight="1">
      <c r="A146" s="86"/>
      <c r="B146" s="94"/>
      <c r="C146" s="102"/>
      <c r="D146" s="94" t="s">
        <v>126</v>
      </c>
      <c r="E146" s="94"/>
      <c r="F146" s="232"/>
      <c r="G146" s="233"/>
      <c r="Q146" s="102"/>
      <c r="R146" s="95"/>
    </row>
    <row r="147" spans="1:18" ht="15" customHeight="1">
      <c r="A147" s="86"/>
      <c r="B147" s="94"/>
      <c r="C147" s="102"/>
      <c r="D147" s="94" t="s">
        <v>126</v>
      </c>
      <c r="E147" s="94"/>
      <c r="F147" s="232"/>
      <c r="G147" s="233"/>
      <c r="Q147" s="102"/>
      <c r="R147" s="95"/>
    </row>
    <row r="148" spans="1:18" ht="15" customHeight="1">
      <c r="A148" s="86"/>
      <c r="B148" s="94"/>
      <c r="C148" s="102"/>
      <c r="D148" s="94" t="s">
        <v>126</v>
      </c>
      <c r="E148" s="94"/>
      <c r="F148" s="232"/>
      <c r="G148" s="233"/>
      <c r="Q148" s="102"/>
      <c r="R148" s="95"/>
    </row>
    <row r="149" spans="1:18" ht="15" customHeight="1">
      <c r="A149" s="86"/>
      <c r="B149" s="94"/>
      <c r="C149" s="102"/>
      <c r="D149" s="94" t="s">
        <v>126</v>
      </c>
      <c r="E149" s="94"/>
      <c r="F149" s="232"/>
      <c r="G149" s="233"/>
      <c r="Q149" s="102"/>
      <c r="R149" s="95"/>
    </row>
    <row r="150" spans="1:18" ht="15" customHeight="1">
      <c r="A150" s="86"/>
      <c r="B150" s="94"/>
      <c r="C150" s="102"/>
      <c r="D150" s="94" t="s">
        <v>126</v>
      </c>
      <c r="E150" s="94"/>
      <c r="F150" s="232"/>
      <c r="G150" s="233"/>
      <c r="Q150" s="234"/>
      <c r="R150" s="95"/>
    </row>
    <row r="151" spans="1:18" ht="15" customHeight="1">
      <c r="A151" s="86"/>
      <c r="B151" s="94"/>
      <c r="C151" s="102"/>
      <c r="D151" s="94" t="s">
        <v>126</v>
      </c>
      <c r="E151" s="94"/>
      <c r="F151" s="232"/>
      <c r="G151" s="233"/>
      <c r="Q151" s="235"/>
      <c r="R151" s="236"/>
    </row>
    <row r="155" spans="1:18">
      <c r="C155" s="228"/>
      <c r="D155" s="108"/>
      <c r="G155" s="107"/>
    </row>
  </sheetData>
  <mergeCells count="3">
    <mergeCell ref="A1:G1"/>
    <mergeCell ref="A2:G2"/>
    <mergeCell ref="A4:G4"/>
  </mergeCells>
  <phoneticPr fontId="2" type="noConversion"/>
  <hyperlinks>
    <hyperlink ref="R6" r:id="rId1" display="https://nubip.edu.ua/node/4316"/>
    <hyperlink ref="R7" r:id="rId2" display="https://nubip.edu.ua/node/4316"/>
    <hyperlink ref="R8" r:id="rId3" display="https://nubip.edu.ua/node/1236"/>
    <hyperlink ref="R9" r:id="rId4" display="https://nubip.edu.ua/node/4317"/>
    <hyperlink ref="R10" r:id="rId5" display="https://nubip.edu.ua/node/1106"/>
    <hyperlink ref="R11" r:id="rId6" display="https://nubip.edu.ua/node/1106"/>
    <hyperlink ref="R12" r:id="rId7" display="https://nubip.edu.ua/node/1105"/>
    <hyperlink ref="R29" r:id="rId8" display="https://nubip.edu.ua/node/1190"/>
    <hyperlink ref="R30" r:id="rId9" display="https://nubip.edu.ua/node/1143"/>
    <hyperlink ref="R32" r:id="rId10" display="https://nubip.edu.ua/node/3231"/>
    <hyperlink ref="R34" r:id="rId11" display="https://nubip.edu.ua/node/1181"/>
    <hyperlink ref="R35" r:id="rId12" display="https://nubip.edu.ua/node/1143"/>
    <hyperlink ref="G6" r:id="rId13" display="https://nubip.edu.ua/node/4316"/>
    <hyperlink ref="G7" r:id="rId14" display="https://nubip.edu.ua/node/4316"/>
    <hyperlink ref="G8" r:id="rId15" display="https://nubip.edu.ua/node/1236"/>
    <hyperlink ref="G9" r:id="rId16" display="https://nubip.edu.ua/node/4317"/>
    <hyperlink ref="G10" r:id="rId17" display="https://nubip.edu.ua/node/1106"/>
    <hyperlink ref="G11" r:id="rId18" display="https://nubip.edu.ua/node/1106"/>
    <hyperlink ref="G12" r:id="rId19" display="https://nubip.edu.ua/node/1105"/>
  </hyperlinks>
  <printOptions horizontalCentered="1"/>
  <pageMargins left="0.19685039370078741" right="0.19685039370078741" top="0.2" bottom="0.39" header="0.2" footer="0.2"/>
  <pageSetup paperSize="9" scale="110" orientation="landscape" verticalDpi="180" r:id="rId20"/>
  <headerFooter>
    <oddFooter>&amp;L&amp;Z&amp;F Лист: &amp;A&amp;RСтор. &amp;P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Командний протокол</vt:lpstr>
      <vt:lpstr>Сітка змагань</vt:lpstr>
      <vt:lpstr>Протокол змагань</vt:lpstr>
      <vt:lpstr>список учасників</vt:lpstr>
      <vt:lpstr>'Сітка змагань'!Область_печати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2018-04-04T21:37:53Z</cp:lastPrinted>
  <dcterms:created xsi:type="dcterms:W3CDTF">2006-09-28T05:33:49Z</dcterms:created>
  <dcterms:modified xsi:type="dcterms:W3CDTF">2019-04-25T19:34:06Z</dcterms:modified>
</cp:coreProperties>
</file>