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70" yWindow="5055" windowWidth="9990" windowHeight="5070" tabRatio="801"/>
  </bookViews>
  <sheets>
    <sheet name="Ком.ф-ти" sheetId="22" r:id="rId1"/>
    <sheet name="Розш.ф-ти" sheetId="24" r:id="rId2"/>
    <sheet name="Особисті" sheetId="17" r:id="rId3"/>
    <sheet name="Спис.спортсм" sheetId="23" r:id="rId4"/>
  </sheets>
  <calcPr calcId="114210"/>
</workbook>
</file>

<file path=xl/calcChain.xml><?xml version="1.0" encoding="utf-8"?>
<calcChain xmlns="http://schemas.openxmlformats.org/spreadsheetml/2006/main">
  <c r="C14" i="22"/>
  <c r="K71" i="24"/>
  <c r="N71"/>
  <c r="N72"/>
  <c r="N47" i="23"/>
  <c r="P47"/>
  <c r="N14"/>
  <c r="P14"/>
  <c r="N33"/>
  <c r="P33"/>
  <c r="N29"/>
  <c r="P29"/>
  <c r="N40"/>
  <c r="P40"/>
  <c r="N30"/>
  <c r="P30"/>
  <c r="N37"/>
  <c r="P37"/>
  <c r="N18"/>
  <c r="P18"/>
  <c r="N34"/>
  <c r="P34"/>
  <c r="N7"/>
  <c r="P7"/>
  <c r="N27"/>
  <c r="P27"/>
  <c r="N43"/>
  <c r="P43"/>
  <c r="N8"/>
  <c r="P8"/>
  <c r="N32"/>
  <c r="P32"/>
  <c r="N44"/>
  <c r="P44"/>
  <c r="N15"/>
  <c r="P15"/>
  <c r="N26"/>
  <c r="P26"/>
  <c r="N52"/>
  <c r="P52"/>
  <c r="N11"/>
  <c r="P11"/>
  <c r="N12"/>
  <c r="P12"/>
  <c r="N17"/>
  <c r="P17"/>
  <c r="N42"/>
  <c r="P42"/>
  <c r="N9"/>
  <c r="P9"/>
  <c r="N13"/>
  <c r="P13"/>
  <c r="N28"/>
  <c r="P28"/>
  <c r="N49"/>
  <c r="P49"/>
  <c r="N45"/>
  <c r="P45"/>
  <c r="N35"/>
  <c r="P35"/>
  <c r="N50"/>
  <c r="P50"/>
  <c r="N41"/>
  <c r="P41"/>
  <c r="N39"/>
  <c r="P39"/>
  <c r="N38"/>
  <c r="P38"/>
  <c r="N46"/>
  <c r="P46"/>
  <c r="N10"/>
  <c r="P10"/>
  <c r="P22"/>
  <c r="P51"/>
  <c r="N48"/>
  <c r="P48"/>
  <c r="N20"/>
  <c r="P20"/>
  <c r="P25"/>
  <c r="P16"/>
  <c r="N36"/>
  <c r="P36"/>
  <c r="N31"/>
  <c r="P31"/>
  <c r="P19"/>
  <c r="N23"/>
  <c r="P23"/>
  <c r="N21"/>
  <c r="P21"/>
  <c r="N24"/>
  <c r="P24"/>
  <c r="K79" i="24"/>
  <c r="N79"/>
  <c r="N80"/>
  <c r="C16" i="22"/>
  <c r="N83" i="24"/>
  <c r="N84"/>
  <c r="C17" i="22"/>
  <c r="N52" i="24"/>
  <c r="K53"/>
  <c r="N53"/>
  <c r="N54"/>
  <c r="K55"/>
  <c r="N55"/>
  <c r="K56"/>
  <c r="N56"/>
  <c r="N57"/>
  <c r="C11" i="22"/>
  <c r="K75" i="24"/>
  <c r="N75"/>
  <c r="N76"/>
  <c r="C15" i="22"/>
  <c r="K67" i="24"/>
  <c r="N67"/>
  <c r="N68"/>
  <c r="C13" i="22"/>
  <c r="K35" i="24"/>
  <c r="N35"/>
  <c r="K36"/>
  <c r="N36"/>
  <c r="K37"/>
  <c r="N37"/>
  <c r="K38"/>
  <c r="N38"/>
  <c r="K39"/>
  <c r="N39"/>
  <c r="K40"/>
  <c r="N40"/>
  <c r="N41"/>
  <c r="C9" i="22"/>
  <c r="K60" i="24"/>
  <c r="N60"/>
  <c r="N61"/>
  <c r="K62"/>
  <c r="N62"/>
  <c r="K63"/>
  <c r="N63"/>
  <c r="N64"/>
  <c r="C12" i="22"/>
  <c r="K8" i="24"/>
  <c r="N8"/>
  <c r="K9"/>
  <c r="N9"/>
  <c r="K10"/>
  <c r="N10"/>
  <c r="K11"/>
  <c r="N11"/>
  <c r="K12"/>
  <c r="N12"/>
  <c r="K13"/>
  <c r="N13"/>
  <c r="N14"/>
  <c r="C7" i="22"/>
  <c r="K46" i="24"/>
  <c r="N46"/>
  <c r="K47"/>
  <c r="N47"/>
  <c r="K48"/>
  <c r="N48"/>
  <c r="N49"/>
  <c r="C10" i="22"/>
  <c r="K21" i="24"/>
  <c r="N21"/>
  <c r="K22"/>
  <c r="N22"/>
  <c r="K23"/>
  <c r="N23"/>
  <c r="K24"/>
  <c r="N24"/>
  <c r="K25"/>
  <c r="N25"/>
  <c r="K26"/>
  <c r="N26"/>
  <c r="N27"/>
  <c r="C8" i="22"/>
  <c r="K16" i="24"/>
  <c r="N16"/>
  <c r="K17"/>
  <c r="N17"/>
  <c r="K15"/>
  <c r="N15"/>
  <c r="K28"/>
  <c r="N28"/>
  <c r="K32"/>
  <c r="N32"/>
  <c r="K30"/>
  <c r="N30"/>
  <c r="K29"/>
  <c r="N29"/>
  <c r="K31"/>
  <c r="N31"/>
  <c r="K43"/>
  <c r="N43"/>
  <c r="N42"/>
  <c r="K18"/>
  <c r="N18"/>
  <c r="M51" i="17"/>
  <c r="Q51"/>
  <c r="M43"/>
  <c r="Q43"/>
  <c r="M49"/>
  <c r="Q49"/>
  <c r="M50"/>
  <c r="Q50"/>
  <c r="M48"/>
  <c r="Q48"/>
  <c r="M46"/>
  <c r="Q46"/>
  <c r="M56"/>
  <c r="Q56"/>
  <c r="M58"/>
  <c r="Q58"/>
  <c r="M57"/>
  <c r="Q57"/>
  <c r="M54"/>
  <c r="Q54"/>
  <c r="M55"/>
  <c r="Q55"/>
  <c r="M63"/>
  <c r="Q63"/>
  <c r="M66"/>
  <c r="Q66"/>
  <c r="M65"/>
  <c r="Q65"/>
  <c r="M61"/>
  <c r="Q61"/>
  <c r="M62"/>
  <c r="Q62"/>
  <c r="M64"/>
  <c r="Q64"/>
  <c r="M70"/>
  <c r="Q70"/>
  <c r="M69"/>
  <c r="Q69"/>
  <c r="M71"/>
  <c r="M75"/>
  <c r="Q75"/>
  <c r="M76"/>
  <c r="Q76"/>
  <c r="M74"/>
  <c r="Q74"/>
  <c r="Q71"/>
  <c r="M42"/>
  <c r="Q42"/>
  <c r="M38"/>
  <c r="Q38"/>
  <c r="M39"/>
  <c r="Q39"/>
  <c r="Q13"/>
  <c r="Q18"/>
  <c r="M30"/>
  <c r="Q30"/>
  <c r="M29"/>
  <c r="Q29"/>
  <c r="M33"/>
  <c r="Q33"/>
  <c r="M27"/>
  <c r="Q27"/>
  <c r="M22"/>
  <c r="Q22"/>
  <c r="M26"/>
  <c r="Q26"/>
  <c r="Q24"/>
  <c r="M15"/>
  <c r="Q15"/>
  <c r="M20"/>
  <c r="Q20"/>
  <c r="M12"/>
  <c r="Q12"/>
  <c r="M11"/>
  <c r="M16"/>
  <c r="Q16"/>
  <c r="M9"/>
  <c r="Q9"/>
  <c r="M47"/>
  <c r="Q47"/>
  <c r="M37"/>
  <c r="Q37"/>
  <c r="Q23"/>
  <c r="Q11"/>
  <c r="Q17"/>
  <c r="M31"/>
  <c r="Q31"/>
</calcChain>
</file>

<file path=xl/sharedStrings.xml><?xml version="1.0" encoding="utf-8"?>
<sst xmlns="http://schemas.openxmlformats.org/spreadsheetml/2006/main" count="762" uniqueCount="182">
  <si>
    <t>Р.н.</t>
  </si>
  <si>
    <t>КД</t>
  </si>
  <si>
    <t>Прізвище, ім'я</t>
  </si>
  <si>
    <t>Місце</t>
  </si>
  <si>
    <t>В а ж к а     а т л е т и к  а</t>
  </si>
  <si>
    <t>Власна вага, кг</t>
  </si>
  <si>
    <t>Ривок, кг</t>
  </si>
  <si>
    <t>Поштовх, кг</t>
  </si>
  <si>
    <t>Сума двоборства, кг</t>
  </si>
  <si>
    <t>Вет.</t>
  </si>
  <si>
    <t xml:space="preserve">Протокол особистої першості </t>
  </si>
  <si>
    <t>Ч о л о в і к и</t>
  </si>
  <si>
    <t>Вагова катег.</t>
  </si>
  <si>
    <t xml:space="preserve"> - </t>
  </si>
  <si>
    <t>Група</t>
  </si>
  <si>
    <t>Курс</t>
  </si>
  <si>
    <t>Вагова категорія 105 кг</t>
  </si>
  <si>
    <t>Г. Береза</t>
  </si>
  <si>
    <t xml:space="preserve">Головний секретар                                    </t>
  </si>
  <si>
    <t xml:space="preserve">Зала важкої атлетики, навч. корп. №9           </t>
  </si>
  <si>
    <t>В. Пархоменко</t>
  </si>
  <si>
    <t xml:space="preserve">Головний суддя                                           </t>
  </si>
  <si>
    <t xml:space="preserve">Головний секретар                                     </t>
  </si>
  <si>
    <t>Агро.</t>
  </si>
  <si>
    <t>№</t>
  </si>
  <si>
    <t>Пош-
товх, кг</t>
  </si>
  <si>
    <t>Ж і н к и</t>
  </si>
  <si>
    <t xml:space="preserve">Сума очок 6-ти кращих спортсменів: </t>
  </si>
  <si>
    <t>ННІ, факуль-
тет</t>
  </si>
  <si>
    <t>Спеціальність</t>
  </si>
  <si>
    <t>Агробіологічний факультет</t>
  </si>
  <si>
    <t>Механіко-технологічний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</si>
  <si>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</si>
  <si>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</si>
  <si>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</si>
  <si>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</si>
  <si>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</si>
  <si>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 xml:space="preserve">ННІ лісового і  садово-паркового  господарства 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</si>
  <si>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</si>
  <si>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</si>
  <si>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</si>
  <si>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</si>
  <si>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</si>
  <si>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</si>
  <si>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</si>
  <si>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>ННІ, факуль-тет</t>
  </si>
  <si>
    <t>Команда
(ННІ,
факуль-
тет</t>
  </si>
  <si>
    <t>Спеціаль-
ність</t>
  </si>
  <si>
    <t>МТ</t>
  </si>
  <si>
    <t>Команда (ННІ, факультет)</t>
  </si>
  <si>
    <t>ТВБ</t>
  </si>
  <si>
    <t>М1</t>
  </si>
  <si>
    <t>ЛСПГ</t>
  </si>
  <si>
    <t>Протокол командної першості</t>
  </si>
  <si>
    <t>Вид 
спорту</t>
  </si>
  <si>
    <t>Навчальний корпус №9, зала важкої атлетики</t>
  </si>
  <si>
    <r>
      <t xml:space="preserve">Розширений протокол командної першості                
</t>
    </r>
    <r>
      <rPr>
        <sz val="16"/>
        <rFont val="Arial"/>
        <family val="2"/>
        <charset val="204"/>
      </rPr>
      <t>(за сумою очок 6 кращих спортсменів)</t>
    </r>
  </si>
  <si>
    <r>
      <t xml:space="preserve">Сума очок </t>
    </r>
    <r>
      <rPr>
        <sz val="12"/>
        <rFont val="Arial"/>
        <family val="2"/>
        <charset val="204"/>
      </rPr>
      <t>за таблицею Сінклера</t>
    </r>
  </si>
  <si>
    <t>Агро</t>
  </si>
  <si>
    <t>ТВППТ</t>
  </si>
  <si>
    <t>Вет</t>
  </si>
  <si>
    <t>Коефіціент
"Синклера"</t>
  </si>
  <si>
    <r>
      <t xml:space="preserve">Сума очок </t>
    </r>
    <r>
      <rPr>
        <sz val="12"/>
        <rFont val="Arial"/>
        <family val="2"/>
        <charset val="204"/>
      </rPr>
      <t>за 
табл. Сінклера</t>
    </r>
  </si>
  <si>
    <t>Вагова категорія</t>
  </si>
  <si>
    <t>Гру-
па</t>
  </si>
  <si>
    <t>Міс-
це</t>
  </si>
  <si>
    <t>Вагова
кате-
горія</t>
  </si>
  <si>
    <t>№ 
з/п</t>
  </si>
  <si>
    <t>№ з/п</t>
  </si>
  <si>
    <t>№ ННІ,
ф-т</t>
  </si>
  <si>
    <t>М2</t>
  </si>
  <si>
    <t>ГП</t>
  </si>
  <si>
    <t>Кузьмич Іван</t>
  </si>
  <si>
    <t>Мосійчук Дмитро</t>
  </si>
  <si>
    <t>ГМАШ</t>
  </si>
  <si>
    <t>БТ</t>
  </si>
  <si>
    <t>Головний секретар                               В. Пархоменко</t>
  </si>
  <si>
    <t>Головний суддя                            Г. Береза</t>
  </si>
  <si>
    <t>перезалік</t>
  </si>
  <si>
    <t>Факультет захисту рослин, екології та біотехнологій</t>
  </si>
  <si>
    <t xml:space="preserve">       17-18 березня 2018 року</t>
  </si>
  <si>
    <t>Ражик Лілія</t>
  </si>
  <si>
    <t>Маліневський Олег</t>
  </si>
  <si>
    <t>Короткий Василь</t>
  </si>
  <si>
    <t>Ражик Атрем</t>
  </si>
  <si>
    <t>АІ</t>
  </si>
  <si>
    <t>Полтавець Володимир</t>
  </si>
  <si>
    <t>Калюжний Олег</t>
  </si>
  <si>
    <t>Семко Артем</t>
  </si>
  <si>
    <t>Стельмах Максим</t>
  </si>
  <si>
    <t>Виконаний розряд</t>
  </si>
  <si>
    <t>1 ю</t>
  </si>
  <si>
    <t>ІІ</t>
  </si>
  <si>
    <t>ІІІ</t>
  </si>
  <si>
    <t>Животівський Денис</t>
  </si>
  <si>
    <t>Олексенко Валерій</t>
  </si>
  <si>
    <t>ЗРБЕ</t>
  </si>
  <si>
    <t>Бали</t>
  </si>
  <si>
    <t>Коефіціент</t>
  </si>
  <si>
    <t>62-га спартакіада студентів НУБіП України 2018-2019 навчального року</t>
  </si>
  <si>
    <t xml:space="preserve">       15 березня 2019 року</t>
  </si>
  <si>
    <t>Вагова категорія 45 кг</t>
  </si>
  <si>
    <t>Вагова категорія 49 кг</t>
  </si>
  <si>
    <t xml:space="preserve">45 ж </t>
  </si>
  <si>
    <t>Синяк Аліна</t>
  </si>
  <si>
    <t xml:space="preserve">Вагова категорія 61 кг </t>
  </si>
  <si>
    <t xml:space="preserve">Вагова категорія 67 кг </t>
  </si>
  <si>
    <t>Розр.</t>
  </si>
  <si>
    <t>1ю</t>
  </si>
  <si>
    <t>76 ж</t>
  </si>
  <si>
    <t>Красюк Анна</t>
  </si>
  <si>
    <t>Кисіль Наталія</t>
  </si>
  <si>
    <t>49 ж</t>
  </si>
  <si>
    <t>Романченко Крістіна</t>
  </si>
  <si>
    <t>Телегуз Юлія</t>
  </si>
  <si>
    <t>55 ж</t>
  </si>
  <si>
    <t>59 ж</t>
  </si>
  <si>
    <t>Негода Анастасія</t>
  </si>
  <si>
    <t>ЗВ</t>
  </si>
  <si>
    <t>Кузько Людмила</t>
  </si>
  <si>
    <t>64 ж</t>
  </si>
  <si>
    <t>Пономаренко Милена</t>
  </si>
  <si>
    <t>71 ж</t>
  </si>
  <si>
    <t>Тищук Яна</t>
  </si>
  <si>
    <t>Горкава Маргарита</t>
  </si>
  <si>
    <t>ВБР</t>
  </si>
  <si>
    <t>Домаскіна Анжела</t>
  </si>
  <si>
    <t>ТТ</t>
  </si>
  <si>
    <t>81 ж</t>
  </si>
  <si>
    <t>Гордієнко Юлія</t>
  </si>
  <si>
    <t>Гаврилко Аліна</t>
  </si>
  <si>
    <t>Квач Тетяна</t>
  </si>
  <si>
    <t>Єнева Ганна</t>
  </si>
  <si>
    <t>Демченко Яна</t>
  </si>
  <si>
    <t>Феденюк Оксана</t>
  </si>
  <si>
    <t>Екон.</t>
  </si>
  <si>
    <t>Ек</t>
  </si>
  <si>
    <t>61 кг</t>
  </si>
  <si>
    <t>МОБ</t>
  </si>
  <si>
    <t>Іванов Ігор</t>
  </si>
  <si>
    <t>Кумейко Антон</t>
  </si>
  <si>
    <t>67 кг</t>
  </si>
  <si>
    <t>Бочков Олександр</t>
  </si>
  <si>
    <t>БЦІ</t>
  </si>
  <si>
    <t>73 кг</t>
  </si>
  <si>
    <t>Лебедєв Микола</t>
  </si>
  <si>
    <t>Дунський Тарас</t>
  </si>
  <si>
    <t xml:space="preserve">Трохимчук Сергій </t>
  </si>
  <si>
    <t>Висоцький Дмитро</t>
  </si>
  <si>
    <t>Сидорець віталій</t>
  </si>
  <si>
    <t>Кунців Дмитро</t>
  </si>
  <si>
    <t>БУД</t>
  </si>
  <si>
    <t>Короткий Олексакндр</t>
  </si>
  <si>
    <t>Гордієнко Віктор</t>
  </si>
  <si>
    <t>Іванченко Ростислав</t>
  </si>
  <si>
    <t>Снігур Олег</t>
  </si>
  <si>
    <t>МАШ</t>
  </si>
  <si>
    <t>Іванюк Едуард</t>
  </si>
  <si>
    <t>асп.</t>
  </si>
  <si>
    <t>Хом`як Михайло</t>
  </si>
  <si>
    <t xml:space="preserve">Вагова категорія 55 кг </t>
  </si>
  <si>
    <t xml:space="preserve">Вагова категорія 59 кг </t>
  </si>
  <si>
    <t xml:space="preserve">Вагова категорія 64 кг </t>
  </si>
  <si>
    <t xml:space="preserve">Вагова категорія 71 кг </t>
  </si>
  <si>
    <t>Вагова категорія 76 кг</t>
  </si>
  <si>
    <t>Вагова категорія 81 кг</t>
  </si>
  <si>
    <t>109 кг</t>
  </si>
  <si>
    <t>81 кг</t>
  </si>
  <si>
    <t>89 кг</t>
  </si>
  <si>
    <t>96 кг</t>
  </si>
  <si>
    <t>Вагова категорія 73 кг</t>
  </si>
  <si>
    <t>Вагова категорія 89 кг</t>
  </si>
  <si>
    <t xml:space="preserve">Вагова категорія 96 кг  </t>
  </si>
  <si>
    <t>Носульський Роман</t>
  </si>
  <si>
    <t>ХТУЯ</t>
  </si>
  <si>
    <t>ХТІ</t>
  </si>
  <si>
    <r>
      <t xml:space="preserve">Сума очок
</t>
    </r>
    <r>
      <rPr>
        <sz val="11"/>
        <rFont val="Arial"/>
        <family val="2"/>
        <charset val="204"/>
      </rPr>
      <t>6 кращих результатів</t>
    </r>
  </si>
  <si>
    <t>Факультет землевпорядкування</t>
  </si>
  <si>
    <t>важ.атл.</t>
  </si>
  <si>
    <t>Всього: 46 осіб (18 жінок + 28 чоловіків)</t>
  </si>
  <si>
    <r>
      <t xml:space="preserve">Список спортсменів учасників змагань </t>
    </r>
    <r>
      <rPr>
        <sz val="12"/>
        <rFont val="Arial"/>
        <family val="2"/>
        <charset val="204"/>
      </rPr>
      <t>(по факультетах)</t>
    </r>
  </si>
  <si>
    <t>Алексюк Іван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</si>
</sst>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000"/>
  </numFmts>
  <fonts count="28">
    <font>
      <sz val="10"/>
      <name val="Arial Cyr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28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3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5"/>
      <name val="Arial"/>
      <family val="2"/>
      <charset val="204"/>
    </font>
    <font>
      <i/>
      <sz val="15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i/>
      <sz val="12"/>
      <color indexed="10"/>
      <name val="Arial"/>
      <family val="2"/>
      <charset val="204"/>
    </font>
    <font>
      <sz val="14"/>
      <color indexed="16"/>
      <name val="Arial"/>
      <family val="2"/>
      <charset val="204"/>
    </font>
    <font>
      <b/>
      <sz val="14"/>
      <color indexed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0" fontId="7" fillId="0" borderId="1" xfId="0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165" fontId="5" fillId="0" borderId="1" xfId="0" applyNumberFormat="1" applyFont="1" applyBorder="1" applyAlignment="1">
      <alignment horizontal="center" vertical="center" textRotation="90" wrapText="1"/>
    </xf>
    <xf numFmtId="164" fontId="16" fillId="0" borderId="1" xfId="0" applyNumberFormat="1" applyFont="1" applyBorder="1" applyAlignment="1">
      <alignment horizontal="right" vertical="center" textRotation="90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8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180" wrapText="1"/>
    </xf>
    <xf numFmtId="164" fontId="17" fillId="0" borderId="1" xfId="0" applyNumberFormat="1" applyFont="1" applyFill="1" applyBorder="1" applyAlignment="1">
      <alignment horizontal="center" vertical="center" textRotation="180" wrapText="1"/>
    </xf>
    <xf numFmtId="1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textRotation="180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66" fontId="6" fillId="0" borderId="0" xfId="0" applyNumberFormat="1" applyFont="1" applyBorder="1" applyAlignment="1">
      <alignment horizontal="left" vertical="center" wrapText="1" shrinkToFit="1"/>
    </xf>
    <xf numFmtId="164" fontId="17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textRotation="180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49" fontId="1" fillId="0" borderId="0" xfId="0" applyNumberFormat="1" applyFont="1" applyFill="1" applyAlignment="1">
      <alignment horizontal="center" vertical="top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 shrinkToFit="1"/>
    </xf>
    <xf numFmtId="164" fontId="1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 shrinkToFit="1"/>
    </xf>
    <xf numFmtId="164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90"/>
    </xf>
    <xf numFmtId="16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1" fontId="1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wrapText="1"/>
    </xf>
    <xf numFmtId="165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6" fillId="0" borderId="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textRotation="180" wrapText="1" shrinkToFit="1"/>
    </xf>
    <xf numFmtId="1" fontId="1" fillId="0" borderId="0" xfId="0" applyNumberFormat="1" applyFont="1" applyAlignment="1">
      <alignment horizontal="left" vertical="center"/>
    </xf>
    <xf numFmtId="1" fontId="6" fillId="0" borderId="0" xfId="0" applyNumberFormat="1" applyFont="1" applyBorder="1" applyAlignment="1">
      <alignment horizontal="left" vertical="center" wrapText="1" shrinkToFit="1"/>
    </xf>
    <xf numFmtId="166" fontId="1" fillId="0" borderId="1" xfId="0" applyNumberFormat="1" applyFont="1" applyBorder="1" applyAlignment="1">
      <alignment horizontal="center" vertical="center" textRotation="180" wrapText="1"/>
    </xf>
    <xf numFmtId="166" fontId="15" fillId="0" borderId="0" xfId="0" applyNumberFormat="1" applyFont="1" applyAlignment="1">
      <alignment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24" fillId="0" borderId="0" xfId="0" applyNumberFormat="1" applyFont="1" applyBorder="1" applyAlignment="1">
      <alignment horizontal="left" vertical="center" wrapText="1" shrinkToFit="1"/>
    </xf>
    <xf numFmtId="166" fontId="15" fillId="0" borderId="0" xfId="0" applyNumberFormat="1" applyFont="1" applyBorder="1" applyAlignment="1">
      <alignment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 shrinkToFit="1"/>
    </xf>
    <xf numFmtId="1" fontId="1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65" fontId="22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1" fontId="1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65" fontId="22" fillId="0" borderId="7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left" vertical="center"/>
    </xf>
    <xf numFmtId="164" fontId="25" fillId="0" borderId="7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4724400" y="228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70" zoomScaleNormal="55" workbookViewId="0">
      <selection activeCell="J21" sqref="J21"/>
    </sheetView>
  </sheetViews>
  <sheetFormatPr defaultColWidth="16.42578125" defaultRowHeight="18"/>
  <cols>
    <col min="1" max="1" width="6.140625" style="53" customWidth="1"/>
    <col min="2" max="2" width="64.7109375" style="64" customWidth="1"/>
    <col min="3" max="3" width="12.28515625" style="66" customWidth="1"/>
    <col min="4" max="4" width="8.28515625" style="66" customWidth="1"/>
    <col min="5" max="5" width="12.42578125" style="53" customWidth="1"/>
    <col min="6" max="16384" width="16.42578125" style="53"/>
  </cols>
  <sheetData>
    <row r="1" spans="1:5">
      <c r="A1" s="183" t="s">
        <v>99</v>
      </c>
      <c r="B1" s="183"/>
      <c r="C1" s="183"/>
      <c r="D1" s="183"/>
    </row>
    <row r="2" spans="1:5" ht="32.25" customHeight="1">
      <c r="A2" s="185" t="s">
        <v>4</v>
      </c>
      <c r="B2" s="185"/>
      <c r="C2" s="185"/>
      <c r="D2" s="185"/>
    </row>
    <row r="3" spans="1:5">
      <c r="A3" s="184" t="s">
        <v>53</v>
      </c>
      <c r="B3" s="184"/>
      <c r="C3" s="184"/>
      <c r="D3" s="184"/>
    </row>
    <row r="4" spans="1:5" s="55" customFormat="1">
      <c r="A4" s="54" t="s">
        <v>55</v>
      </c>
      <c r="C4" s="54"/>
      <c r="D4" s="7" t="s">
        <v>100</v>
      </c>
    </row>
    <row r="5" spans="1:5" ht="12.75" customHeight="1">
      <c r="B5" s="56"/>
      <c r="C5" s="56"/>
      <c r="D5" s="56"/>
    </row>
    <row r="6" spans="1:5" s="59" customFormat="1" ht="64.150000000000006" customHeight="1" thickBot="1">
      <c r="A6" s="57" t="s">
        <v>67</v>
      </c>
      <c r="B6" s="58" t="s">
        <v>49</v>
      </c>
      <c r="C6" s="57" t="s">
        <v>176</v>
      </c>
      <c r="D6" s="58" t="s">
        <v>3</v>
      </c>
    </row>
    <row r="7" spans="1:5" s="64" customFormat="1" ht="34.9" customHeight="1" thickTop="1">
      <c r="A7" s="60">
        <v>1</v>
      </c>
      <c r="B7" s="61" t="s">
        <v>33</v>
      </c>
      <c r="C7" s="62">
        <f ca="1">'Розш.ф-ти'!N14</f>
        <v>1128.021358</v>
      </c>
      <c r="D7" s="63">
        <v>1</v>
      </c>
    </row>
    <row r="8" spans="1:5" s="64" customFormat="1" ht="34.9" customHeight="1">
      <c r="A8" s="60">
        <v>2</v>
      </c>
      <c r="B8" s="61" t="s">
        <v>31</v>
      </c>
      <c r="C8" s="62">
        <f ca="1">'Розш.ф-ти'!N27</f>
        <v>1091.696907</v>
      </c>
      <c r="D8" s="63">
        <v>2</v>
      </c>
    </row>
    <row r="9" spans="1:5" s="64" customFormat="1" ht="34.9" customHeight="1">
      <c r="A9" s="60">
        <v>3</v>
      </c>
      <c r="B9" s="61" t="s">
        <v>32</v>
      </c>
      <c r="C9" s="62">
        <f ca="1">'Розш.ф-ти'!N41</f>
        <v>985.0170270000001</v>
      </c>
      <c r="D9" s="63">
        <v>3</v>
      </c>
    </row>
    <row r="10" spans="1:5" s="66" customFormat="1" ht="34.9" customHeight="1">
      <c r="A10" s="60">
        <v>4</v>
      </c>
      <c r="B10" s="61" t="s">
        <v>30</v>
      </c>
      <c r="C10" s="62">
        <f ca="1">'Розш.ф-ти'!N49</f>
        <v>582.42176199999994</v>
      </c>
      <c r="D10" s="63">
        <v>4</v>
      </c>
      <c r="E10" s="64"/>
    </row>
    <row r="11" spans="1:5" s="66" customFormat="1" ht="34.9" customHeight="1">
      <c r="A11" s="180">
        <v>5</v>
      </c>
      <c r="B11" s="61" t="s">
        <v>34</v>
      </c>
      <c r="C11" s="62">
        <f ca="1">'Розш.ф-ти'!N57</f>
        <v>443.87156600000003</v>
      </c>
      <c r="D11" s="181">
        <v>5</v>
      </c>
    </row>
    <row r="12" spans="1:5" s="66" customFormat="1" ht="34.9" customHeight="1">
      <c r="A12" s="180">
        <v>6</v>
      </c>
      <c r="B12" s="61" t="s">
        <v>36</v>
      </c>
      <c r="C12" s="182">
        <f ca="1">'Розш.ф-ти'!N64</f>
        <v>378.16180999999995</v>
      </c>
      <c r="D12" s="181">
        <v>6</v>
      </c>
      <c r="E12" s="64"/>
    </row>
    <row r="13" spans="1:5" s="64" customFormat="1" ht="34.9" customHeight="1">
      <c r="A13" s="60">
        <v>7</v>
      </c>
      <c r="B13" s="61" t="s">
        <v>41</v>
      </c>
      <c r="C13" s="62">
        <f ca="1">'Розш.ф-ти'!N68</f>
        <v>157.51176699999999</v>
      </c>
      <c r="D13" s="63">
        <v>7</v>
      </c>
      <c r="E13" s="66"/>
    </row>
    <row r="14" spans="1:5" s="64" customFormat="1" ht="34.9" customHeight="1">
      <c r="A14" s="180">
        <v>8</v>
      </c>
      <c r="B14" s="61" t="s">
        <v>38</v>
      </c>
      <c r="C14" s="182">
        <f ca="1">'Розш.ф-ти'!N72</f>
        <v>118.84932000000001</v>
      </c>
      <c r="D14" s="181">
        <v>8</v>
      </c>
    </row>
    <row r="15" spans="1:5" s="64" customFormat="1" ht="34.9" customHeight="1">
      <c r="A15" s="180">
        <v>9</v>
      </c>
      <c r="B15" s="61" t="s">
        <v>37</v>
      </c>
      <c r="C15" s="62">
        <f ca="1">'Розш.ф-ти'!N76</f>
        <v>101.22004800000001</v>
      </c>
      <c r="D15" s="181">
        <v>9</v>
      </c>
      <c r="E15" s="66"/>
    </row>
    <row r="16" spans="1:5" s="64" customFormat="1" ht="34.9" customHeight="1">
      <c r="A16" s="180">
        <v>10</v>
      </c>
      <c r="B16" s="61" t="s">
        <v>43</v>
      </c>
      <c r="C16" s="62">
        <f ca="1">'Розш.ф-ти'!N80</f>
        <v>94.346980000000002</v>
      </c>
      <c r="D16" s="181">
        <v>10</v>
      </c>
      <c r="E16" s="66"/>
    </row>
    <row r="17" spans="1:5" s="66" customFormat="1" ht="34.9" customHeight="1">
      <c r="A17" s="180">
        <v>11</v>
      </c>
      <c r="B17" s="65" t="s">
        <v>35</v>
      </c>
      <c r="C17" s="62">
        <f ca="1">'Розш.ф-ти'!N84</f>
        <v>90.003839999999997</v>
      </c>
      <c r="D17" s="181">
        <v>11</v>
      </c>
      <c r="E17" s="64"/>
    </row>
    <row r="18" spans="1:5" s="64" customFormat="1" ht="34.9" customHeight="1">
      <c r="A18" s="60">
        <v>11</v>
      </c>
      <c r="B18" s="61" t="s">
        <v>42</v>
      </c>
      <c r="C18" s="62" t="s">
        <v>13</v>
      </c>
      <c r="D18" s="62"/>
    </row>
    <row r="19" spans="1:5" s="64" customFormat="1" ht="34.9" customHeight="1">
      <c r="A19" s="60">
        <v>12</v>
      </c>
      <c r="B19" s="61" t="s">
        <v>39</v>
      </c>
      <c r="C19" s="62" t="s">
        <v>13</v>
      </c>
      <c r="D19" s="62"/>
    </row>
    <row r="20" spans="1:5" s="64" customFormat="1" ht="34.9" customHeight="1">
      <c r="A20" s="60">
        <v>13</v>
      </c>
      <c r="B20" s="61" t="s">
        <v>40</v>
      </c>
      <c r="C20" s="62" t="s">
        <v>13</v>
      </c>
      <c r="D20" s="62"/>
    </row>
    <row r="21" spans="1:5" s="66" customFormat="1" ht="34.9" customHeight="1">
      <c r="A21" s="60">
        <v>15</v>
      </c>
      <c r="B21" s="61" t="s">
        <v>44</v>
      </c>
      <c r="C21" s="62" t="s">
        <v>13</v>
      </c>
      <c r="D21" s="62" t="s">
        <v>13</v>
      </c>
    </row>
    <row r="22" spans="1:5" ht="18" customHeight="1">
      <c r="A22" s="4"/>
      <c r="B22" s="56"/>
      <c r="C22" s="154"/>
      <c r="D22" s="56"/>
    </row>
    <row r="23" spans="1:5" ht="20.25" customHeight="1">
      <c r="B23" s="64" t="s">
        <v>21</v>
      </c>
      <c r="C23" s="67" t="s">
        <v>17</v>
      </c>
    </row>
    <row r="24" spans="1:5" ht="20.25" customHeight="1">
      <c r="C24" s="67"/>
    </row>
    <row r="25" spans="1:5" ht="24.75" customHeight="1">
      <c r="B25" s="64" t="s">
        <v>22</v>
      </c>
      <c r="C25" s="67" t="s">
        <v>20</v>
      </c>
    </row>
    <row r="39" spans="4:4">
      <c r="D39" s="53"/>
    </row>
    <row r="40" spans="4:4">
      <c r="D40" s="53"/>
    </row>
    <row r="41" spans="4:4">
      <c r="D41" s="53"/>
    </row>
    <row r="42" spans="4:4">
      <c r="D42" s="53"/>
    </row>
  </sheetData>
  <mergeCells count="3">
    <mergeCell ref="A1:D1"/>
    <mergeCell ref="A3:D3"/>
    <mergeCell ref="A2:D2"/>
  </mergeCells>
  <phoneticPr fontId="0" type="noConversion"/>
  <printOptions horizontalCentered="1"/>
  <pageMargins left="0.69" right="0.28000000000000003" top="0.64" bottom="0.61" header="0.2" footer="0.19685039370078741"/>
  <pageSetup paperSize="9" orientation="portrait" horizontalDpi="300" r:id="rId1"/>
  <headerFooter alignWithMargins="0">
    <oddFooter>&amp;LВиконавець: Пархоменко В.К.
Файл: &amp;F Лист:&amp;A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zoomScale="55" zoomScaleNormal="55" workbookViewId="0">
      <selection activeCell="F93" sqref="F93"/>
    </sheetView>
  </sheetViews>
  <sheetFormatPr defaultRowHeight="12.75"/>
  <cols>
    <col min="1" max="1" width="4.140625" style="90" customWidth="1"/>
    <col min="2" max="2" width="8.5703125" style="90" customWidth="1"/>
    <col min="3" max="3" width="27.140625" style="102" customWidth="1"/>
    <col min="4" max="4" width="10" style="19" customWidth="1"/>
    <col min="5" max="5" width="9" style="92" customWidth="1"/>
    <col min="6" max="6" width="6.7109375" style="103" customWidth="1"/>
    <col min="7" max="7" width="5" style="103" customWidth="1"/>
    <col min="8" max="8" width="7.42578125" style="90" customWidth="1"/>
    <col min="9" max="9" width="7.28515625" style="90" customWidth="1"/>
    <col min="10" max="10" width="5.85546875" style="94" customWidth="1"/>
    <col min="11" max="11" width="6.140625" style="90" customWidth="1"/>
    <col min="12" max="12" width="5.140625" style="90" customWidth="1"/>
    <col min="13" max="13" width="5.7109375" style="92" customWidth="1"/>
    <col min="14" max="14" width="8.7109375" style="104" customWidth="1"/>
    <col min="15" max="15" width="8.7109375" style="125" customWidth="1"/>
    <col min="16" max="16384" width="9.140625" style="19"/>
  </cols>
  <sheetData>
    <row r="1" spans="1:22" s="64" customFormat="1" ht="18">
      <c r="A1" s="183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21"/>
    </row>
    <row r="2" spans="1:22" s="79" customFormat="1" ht="30" customHeight="1">
      <c r="A2" s="186" t="s">
        <v>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22"/>
    </row>
    <row r="3" spans="1:22" s="80" customFormat="1" ht="45.75" customHeight="1">
      <c r="A3" s="185" t="s">
        <v>56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23"/>
    </row>
    <row r="4" spans="1:22" s="81" customFormat="1" ht="16.5" customHeight="1">
      <c r="A4" s="29" t="s">
        <v>19</v>
      </c>
      <c r="B4" s="85"/>
      <c r="D4" s="82"/>
      <c r="E4" s="83"/>
      <c r="F4" s="84"/>
      <c r="G4" s="85"/>
      <c r="H4" s="85"/>
      <c r="I4" s="86"/>
      <c r="J4" s="87"/>
      <c r="K4" s="87"/>
      <c r="L4" s="88"/>
      <c r="M4" s="89"/>
      <c r="N4" s="7" t="s">
        <v>100</v>
      </c>
      <c r="O4" s="124"/>
    </row>
    <row r="5" spans="1:22">
      <c r="A5" s="133"/>
      <c r="B5" s="133"/>
      <c r="C5" s="91"/>
      <c r="D5" s="91"/>
      <c r="F5" s="93"/>
      <c r="G5" s="93"/>
      <c r="K5" s="95"/>
      <c r="L5" s="95"/>
      <c r="M5" s="96"/>
      <c r="N5" s="97"/>
    </row>
    <row r="6" spans="1:22" ht="139.5" customHeight="1">
      <c r="A6" s="20" t="s">
        <v>24</v>
      </c>
      <c r="B6" s="12" t="s">
        <v>63</v>
      </c>
      <c r="C6" s="20" t="s">
        <v>2</v>
      </c>
      <c r="D6" s="21" t="s">
        <v>28</v>
      </c>
      <c r="E6" s="12" t="s">
        <v>29</v>
      </c>
      <c r="F6" s="22" t="s">
        <v>15</v>
      </c>
      <c r="G6" s="22" t="s">
        <v>14</v>
      </c>
      <c r="H6" s="23" t="s">
        <v>5</v>
      </c>
      <c r="I6" s="24" t="s">
        <v>6</v>
      </c>
      <c r="J6" s="24" t="s">
        <v>7</v>
      </c>
      <c r="K6" s="25" t="s">
        <v>8</v>
      </c>
      <c r="L6" s="105" t="s">
        <v>3</v>
      </c>
      <c r="M6" s="26" t="s">
        <v>98</v>
      </c>
      <c r="N6" s="27" t="s">
        <v>57</v>
      </c>
    </row>
    <row r="7" spans="1:22" s="107" customFormat="1" ht="18.75">
      <c r="A7" s="106"/>
      <c r="C7" s="108" t="s">
        <v>33</v>
      </c>
      <c r="D7" s="115"/>
      <c r="E7" s="115"/>
      <c r="F7" s="106"/>
      <c r="G7" s="106"/>
      <c r="H7" s="114"/>
      <c r="I7" s="114"/>
      <c r="J7" s="114"/>
      <c r="K7" s="106"/>
      <c r="L7" s="106"/>
      <c r="M7" s="129"/>
    </row>
    <row r="8" spans="1:22" s="10" customFormat="1" ht="16.5" customHeight="1">
      <c r="A8" s="10">
        <v>1</v>
      </c>
      <c r="B8" s="5" t="s">
        <v>167</v>
      </c>
      <c r="C8" s="10" t="s">
        <v>95</v>
      </c>
      <c r="D8" s="1" t="s">
        <v>1</v>
      </c>
      <c r="E8" s="9" t="s">
        <v>151</v>
      </c>
      <c r="F8" s="9">
        <v>4</v>
      </c>
      <c r="G8" s="43">
        <v>4</v>
      </c>
      <c r="H8" s="42">
        <v>77.5</v>
      </c>
      <c r="I8" s="43">
        <v>75</v>
      </c>
      <c r="J8" s="43">
        <v>100</v>
      </c>
      <c r="K8" s="71">
        <f t="shared" ref="K8:K13" si="0">SUM(I8:J8)</f>
        <v>175</v>
      </c>
      <c r="L8" s="6">
        <v>1</v>
      </c>
      <c r="M8" s="127">
        <v>1.249593</v>
      </c>
      <c r="N8" s="45">
        <f t="shared" ref="N8:N13" si="1">SUM(K8*M8)</f>
        <v>218.678775</v>
      </c>
    </row>
    <row r="9" spans="1:22" s="10" customFormat="1" ht="15.75">
      <c r="A9" s="10">
        <v>2</v>
      </c>
      <c r="B9" s="5" t="s">
        <v>169</v>
      </c>
      <c r="C9" s="68" t="s">
        <v>87</v>
      </c>
      <c r="D9" s="9" t="s">
        <v>1</v>
      </c>
      <c r="E9" s="9" t="s">
        <v>74</v>
      </c>
      <c r="F9" s="1">
        <v>2</v>
      </c>
      <c r="G9" s="31">
        <v>1</v>
      </c>
      <c r="H9" s="69">
        <v>95</v>
      </c>
      <c r="I9" s="31">
        <v>83</v>
      </c>
      <c r="J9" s="31">
        <v>105</v>
      </c>
      <c r="K9" s="71">
        <f t="shared" si="0"/>
        <v>188</v>
      </c>
      <c r="L9" s="6">
        <v>1</v>
      </c>
      <c r="M9" s="127">
        <v>1.1328450000000001</v>
      </c>
      <c r="N9" s="45">
        <f t="shared" si="1"/>
        <v>212.97486000000001</v>
      </c>
      <c r="O9" s="2"/>
      <c r="P9" s="2"/>
      <c r="Q9" s="2"/>
      <c r="R9" s="2"/>
      <c r="S9" s="2"/>
      <c r="T9" s="2"/>
      <c r="U9" s="2"/>
      <c r="V9" s="2"/>
    </row>
    <row r="10" spans="1:22" s="16" customFormat="1" ht="15.75">
      <c r="A10" s="2">
        <v>3</v>
      </c>
      <c r="B10" s="10" t="s">
        <v>137</v>
      </c>
      <c r="C10" s="8" t="s">
        <v>82</v>
      </c>
      <c r="D10" s="9" t="s">
        <v>1</v>
      </c>
      <c r="E10" s="9" t="s">
        <v>138</v>
      </c>
      <c r="F10" s="9" t="s">
        <v>51</v>
      </c>
      <c r="G10" s="43">
        <v>1</v>
      </c>
      <c r="H10" s="42">
        <v>59.5</v>
      </c>
      <c r="I10" s="43">
        <v>53</v>
      </c>
      <c r="J10" s="43">
        <v>72</v>
      </c>
      <c r="K10" s="71">
        <f t="shared" si="0"/>
        <v>125</v>
      </c>
      <c r="L10" s="6">
        <v>1</v>
      </c>
      <c r="M10" s="127">
        <v>1.4803770000000001</v>
      </c>
      <c r="N10" s="45">
        <f t="shared" si="1"/>
        <v>185.04712499999999</v>
      </c>
      <c r="O10" s="10"/>
      <c r="P10" s="10"/>
      <c r="Q10" s="10"/>
      <c r="R10" s="10"/>
      <c r="S10" s="10"/>
      <c r="T10" s="10"/>
      <c r="U10" s="10"/>
      <c r="V10" s="10"/>
    </row>
    <row r="11" spans="1:22" s="10" customFormat="1" ht="15.75">
      <c r="A11" s="10">
        <v>4</v>
      </c>
      <c r="B11" s="5" t="s">
        <v>168</v>
      </c>
      <c r="C11" s="10" t="s">
        <v>89</v>
      </c>
      <c r="D11" s="9" t="s">
        <v>1</v>
      </c>
      <c r="E11" s="9" t="s">
        <v>151</v>
      </c>
      <c r="F11" s="9">
        <v>4</v>
      </c>
      <c r="G11" s="43">
        <v>4</v>
      </c>
      <c r="H11" s="42">
        <v>86.7</v>
      </c>
      <c r="I11" s="43">
        <v>65</v>
      </c>
      <c r="J11" s="43">
        <v>85</v>
      </c>
      <c r="K11" s="71">
        <f t="shared" si="0"/>
        <v>150</v>
      </c>
      <c r="L11" s="6">
        <v>2</v>
      </c>
      <c r="M11" s="127">
        <v>1.179724</v>
      </c>
      <c r="N11" s="45">
        <f t="shared" si="1"/>
        <v>176.95859999999999</v>
      </c>
    </row>
    <row r="12" spans="1:22" s="10" customFormat="1" ht="16.5" customHeight="1">
      <c r="A12" s="10">
        <v>5</v>
      </c>
      <c r="B12" s="5" t="s">
        <v>166</v>
      </c>
      <c r="C12" s="68" t="s">
        <v>159</v>
      </c>
      <c r="D12" s="9" t="s">
        <v>1</v>
      </c>
      <c r="E12" s="1" t="s">
        <v>74</v>
      </c>
      <c r="F12" s="9">
        <v>3</v>
      </c>
      <c r="G12" s="43">
        <v>2</v>
      </c>
      <c r="H12" s="69">
        <v>109</v>
      </c>
      <c r="I12" s="31">
        <v>70</v>
      </c>
      <c r="J12" s="31">
        <v>90</v>
      </c>
      <c r="K12" s="71">
        <f t="shared" si="0"/>
        <v>160</v>
      </c>
      <c r="L12" s="6">
        <v>1</v>
      </c>
      <c r="M12" s="127">
        <v>1.0773280000000001</v>
      </c>
      <c r="N12" s="45">
        <f t="shared" si="1"/>
        <v>172.37248</v>
      </c>
      <c r="O12" s="2"/>
      <c r="P12" s="2"/>
      <c r="Q12" s="2"/>
      <c r="R12" s="2"/>
      <c r="S12" s="2"/>
      <c r="T12" s="2"/>
      <c r="U12" s="2"/>
      <c r="V12" s="2"/>
    </row>
    <row r="13" spans="1:22" s="10" customFormat="1" ht="17.25" customHeight="1">
      <c r="A13" s="2">
        <v>6</v>
      </c>
      <c r="B13" s="5" t="s">
        <v>168</v>
      </c>
      <c r="C13" s="10" t="s">
        <v>88</v>
      </c>
      <c r="D13" s="9" t="s">
        <v>1</v>
      </c>
      <c r="E13" s="9" t="s">
        <v>156</v>
      </c>
      <c r="F13" s="9">
        <v>4</v>
      </c>
      <c r="G13" s="43">
        <v>2</v>
      </c>
      <c r="H13" s="42">
        <v>82.5</v>
      </c>
      <c r="I13" s="43">
        <v>56</v>
      </c>
      <c r="J13" s="43">
        <v>78</v>
      </c>
      <c r="K13" s="71">
        <f t="shared" si="0"/>
        <v>134</v>
      </c>
      <c r="L13" s="6">
        <v>4</v>
      </c>
      <c r="M13" s="127">
        <v>1.208877</v>
      </c>
      <c r="N13" s="45">
        <f t="shared" si="1"/>
        <v>161.989518</v>
      </c>
    </row>
    <row r="14" spans="1:22" s="72" customFormat="1" ht="18">
      <c r="A14" s="6"/>
      <c r="B14" s="6"/>
      <c r="C14" s="6"/>
      <c r="D14" s="28"/>
      <c r="E14" s="6"/>
      <c r="F14" s="73"/>
      <c r="G14" s="6"/>
      <c r="H14" s="98"/>
      <c r="I14" s="99"/>
      <c r="J14" s="28"/>
      <c r="K14" s="6"/>
      <c r="L14" s="100"/>
      <c r="M14" s="101" t="s">
        <v>27</v>
      </c>
      <c r="N14" s="131">
        <f>SUM(N8:N13)</f>
        <v>1128.021358</v>
      </c>
      <c r="O14" s="7"/>
    </row>
    <row r="15" spans="1:22" s="2" customFormat="1" ht="15.75">
      <c r="A15" s="10">
        <v>7</v>
      </c>
      <c r="B15" s="10" t="s">
        <v>141</v>
      </c>
      <c r="C15" s="10" t="s">
        <v>142</v>
      </c>
      <c r="D15" s="9" t="s">
        <v>1</v>
      </c>
      <c r="E15" s="9" t="s">
        <v>143</v>
      </c>
      <c r="F15" s="9">
        <v>3</v>
      </c>
      <c r="G15" s="43">
        <v>5</v>
      </c>
      <c r="H15" s="42">
        <v>66</v>
      </c>
      <c r="I15" s="43">
        <v>45</v>
      </c>
      <c r="J15" s="43">
        <v>72</v>
      </c>
      <c r="K15" s="120">
        <f>SUM(I15:J15)</f>
        <v>117</v>
      </c>
      <c r="L15" s="6">
        <v>1</v>
      </c>
      <c r="M15" s="127">
        <v>1.377319</v>
      </c>
      <c r="N15" s="45">
        <f>SUM(K15*M15)</f>
        <v>161.146323</v>
      </c>
      <c r="O15" s="10"/>
      <c r="P15" s="10"/>
      <c r="Q15" s="10"/>
      <c r="R15" s="10"/>
      <c r="S15" s="10"/>
      <c r="T15" s="10"/>
      <c r="U15" s="10"/>
      <c r="V15" s="10"/>
    </row>
    <row r="16" spans="1:22" s="2" customFormat="1" ht="15.75">
      <c r="A16" s="10">
        <v>8</v>
      </c>
      <c r="B16" s="5" t="s">
        <v>168</v>
      </c>
      <c r="C16" s="68" t="s">
        <v>157</v>
      </c>
      <c r="D16" s="9" t="s">
        <v>1</v>
      </c>
      <c r="E16" s="1" t="s">
        <v>143</v>
      </c>
      <c r="F16" s="1" t="s">
        <v>70</v>
      </c>
      <c r="G16" s="31"/>
      <c r="H16" s="69">
        <v>93</v>
      </c>
      <c r="I16" s="31">
        <v>50</v>
      </c>
      <c r="J16" s="31">
        <v>83</v>
      </c>
      <c r="K16" s="120">
        <f>SUM(I16:J16)</f>
        <v>133</v>
      </c>
      <c r="L16" s="6">
        <v>3</v>
      </c>
      <c r="M16" s="127">
        <v>1.143005</v>
      </c>
      <c r="N16" s="45">
        <f>SUM(K16*M16)</f>
        <v>152.019665</v>
      </c>
    </row>
    <row r="17" spans="1:22" s="2" customFormat="1" ht="15.75">
      <c r="A17" s="10">
        <v>9</v>
      </c>
      <c r="B17" s="5" t="s">
        <v>167</v>
      </c>
      <c r="C17" s="68" t="s">
        <v>150</v>
      </c>
      <c r="D17" s="1" t="s">
        <v>1</v>
      </c>
      <c r="E17" s="1" t="s">
        <v>74</v>
      </c>
      <c r="F17" s="1">
        <v>2</v>
      </c>
      <c r="G17" s="31">
        <v>1</v>
      </c>
      <c r="H17" s="69">
        <v>79</v>
      </c>
      <c r="I17" s="31">
        <v>50</v>
      </c>
      <c r="J17" s="31">
        <v>72</v>
      </c>
      <c r="K17" s="120">
        <f>SUM(I17:J17)</f>
        <v>122</v>
      </c>
      <c r="L17" s="6">
        <v>4</v>
      </c>
      <c r="M17" s="127">
        <v>1.236615</v>
      </c>
      <c r="N17" s="45">
        <f>SUM(K17*M17)</f>
        <v>150.86703</v>
      </c>
      <c r="O17" s="10"/>
      <c r="P17" s="10"/>
      <c r="Q17" s="10"/>
      <c r="R17" s="10"/>
      <c r="S17" s="10"/>
      <c r="T17" s="10"/>
      <c r="U17" s="10"/>
      <c r="V17" s="10"/>
    </row>
    <row r="18" spans="1:22" s="2" customFormat="1" ht="15.75">
      <c r="A18" s="10">
        <v>10</v>
      </c>
      <c r="B18" s="5" t="s">
        <v>115</v>
      </c>
      <c r="C18" s="10" t="s">
        <v>119</v>
      </c>
      <c r="D18" s="9" t="s">
        <v>1</v>
      </c>
      <c r="E18" s="9" t="s">
        <v>74</v>
      </c>
      <c r="F18" s="9">
        <v>2</v>
      </c>
      <c r="G18" s="43">
        <v>1</v>
      </c>
      <c r="H18" s="42">
        <v>52</v>
      </c>
      <c r="I18" s="43">
        <v>35</v>
      </c>
      <c r="J18" s="43">
        <v>43</v>
      </c>
      <c r="K18" s="71">
        <f>SUM(I18:J18)</f>
        <v>78</v>
      </c>
      <c r="L18" s="6">
        <v>1</v>
      </c>
      <c r="M18" s="127">
        <v>1.4274070000000001</v>
      </c>
      <c r="N18" s="45">
        <f>SUM(K18*M18)</f>
        <v>111.33774600000001</v>
      </c>
      <c r="O18" s="10"/>
      <c r="P18" s="10"/>
      <c r="Q18" s="10"/>
      <c r="R18" s="10"/>
      <c r="S18" s="10"/>
      <c r="T18" s="10"/>
      <c r="U18" s="10"/>
      <c r="V18" s="10"/>
    </row>
    <row r="19" spans="1:22" ht="18.75">
      <c r="D19" s="103"/>
      <c r="E19" s="103"/>
      <c r="F19" s="90"/>
      <c r="G19" s="90"/>
      <c r="H19" s="94"/>
      <c r="I19" s="114"/>
      <c r="J19" s="114"/>
      <c r="K19" s="106"/>
      <c r="L19" s="106"/>
      <c r="M19" s="128"/>
      <c r="N19" s="19"/>
      <c r="O19" s="19"/>
    </row>
    <row r="20" spans="1:22" s="109" customFormat="1" ht="19.5">
      <c r="A20" s="106"/>
      <c r="B20" s="106"/>
      <c r="C20" s="108" t="s">
        <v>31</v>
      </c>
      <c r="D20" s="106"/>
      <c r="E20" s="110"/>
      <c r="F20" s="106"/>
      <c r="G20" s="111"/>
      <c r="H20" s="112"/>
      <c r="I20" s="106"/>
      <c r="J20" s="106"/>
      <c r="L20" s="113"/>
      <c r="M20" s="130"/>
    </row>
    <row r="21" spans="1:22" s="2" customFormat="1" ht="15.75">
      <c r="A21" s="10">
        <v>1</v>
      </c>
      <c r="B21" s="10" t="s">
        <v>144</v>
      </c>
      <c r="C21" s="10" t="s">
        <v>147</v>
      </c>
      <c r="D21" s="9" t="s">
        <v>48</v>
      </c>
      <c r="E21" s="9" t="s">
        <v>85</v>
      </c>
      <c r="F21" s="9">
        <v>2</v>
      </c>
      <c r="G21" s="43">
        <v>4</v>
      </c>
      <c r="H21" s="42">
        <v>68</v>
      </c>
      <c r="I21" s="43">
        <v>70</v>
      </c>
      <c r="J21" s="43">
        <v>85</v>
      </c>
      <c r="K21" s="71">
        <f t="shared" ref="K21:K26" si="2">SUM(I21:J21)</f>
        <v>155</v>
      </c>
      <c r="L21" s="6">
        <v>2</v>
      </c>
      <c r="M21" s="127">
        <v>1.350832</v>
      </c>
      <c r="N21" s="45">
        <f t="shared" ref="N21:N26" si="3">SUM(K21*M21)</f>
        <v>209.37896000000001</v>
      </c>
      <c r="O21" s="10"/>
      <c r="P21" s="10"/>
      <c r="Q21" s="10"/>
      <c r="R21" s="10"/>
      <c r="S21" s="10"/>
      <c r="T21" s="10"/>
      <c r="U21" s="10"/>
      <c r="V21" s="10"/>
    </row>
    <row r="22" spans="1:22" s="2" customFormat="1" ht="15.75">
      <c r="A22" s="10">
        <v>2</v>
      </c>
      <c r="B22" s="5" t="s">
        <v>168</v>
      </c>
      <c r="C22" s="68" t="s">
        <v>94</v>
      </c>
      <c r="D22" s="1" t="s">
        <v>48</v>
      </c>
      <c r="E22" s="1" t="s">
        <v>85</v>
      </c>
      <c r="F22" s="1">
        <v>3</v>
      </c>
      <c r="G22" s="31">
        <v>2</v>
      </c>
      <c r="H22" s="69">
        <v>87</v>
      </c>
      <c r="I22" s="31">
        <v>75</v>
      </c>
      <c r="J22" s="31">
        <v>85</v>
      </c>
      <c r="K22" s="120">
        <f t="shared" si="2"/>
        <v>160</v>
      </c>
      <c r="L22" s="6">
        <v>1</v>
      </c>
      <c r="M22" s="127">
        <v>1.1777960000000001</v>
      </c>
      <c r="N22" s="45">
        <f t="shared" si="3"/>
        <v>188.44736</v>
      </c>
    </row>
    <row r="23" spans="1:22" s="2" customFormat="1" ht="15.75">
      <c r="A23" s="2">
        <v>3</v>
      </c>
      <c r="B23" s="5" t="s">
        <v>169</v>
      </c>
      <c r="C23" s="68" t="s">
        <v>86</v>
      </c>
      <c r="D23" s="1" t="s">
        <v>48</v>
      </c>
      <c r="E23" s="1" t="s">
        <v>85</v>
      </c>
      <c r="F23" s="1">
        <v>2</v>
      </c>
      <c r="G23" s="31">
        <v>1</v>
      </c>
      <c r="H23" s="69">
        <v>94</v>
      </c>
      <c r="I23" s="31">
        <v>70</v>
      </c>
      <c r="J23" s="31">
        <v>95</v>
      </c>
      <c r="K23" s="120">
        <f t="shared" si="2"/>
        <v>165</v>
      </c>
      <c r="L23" s="6">
        <v>2</v>
      </c>
      <c r="M23" s="127">
        <v>1.137842</v>
      </c>
      <c r="N23" s="45">
        <f t="shared" si="3"/>
        <v>187.74393000000001</v>
      </c>
    </row>
    <row r="24" spans="1:22" s="2" customFormat="1" ht="15.75">
      <c r="A24" s="10">
        <v>4</v>
      </c>
      <c r="B24" s="5" t="s">
        <v>166</v>
      </c>
      <c r="C24" s="10" t="s">
        <v>72</v>
      </c>
      <c r="D24" s="9" t="s">
        <v>48</v>
      </c>
      <c r="E24" s="9"/>
      <c r="F24" s="9" t="s">
        <v>158</v>
      </c>
      <c r="G24" s="43"/>
      <c r="H24" s="42">
        <v>108.5</v>
      </c>
      <c r="I24" s="43">
        <v>0</v>
      </c>
      <c r="J24" s="43">
        <v>170</v>
      </c>
      <c r="K24" s="71">
        <f t="shared" si="2"/>
        <v>170</v>
      </c>
      <c r="L24" s="6">
        <v>3</v>
      </c>
      <c r="M24" s="127">
        <v>1.078916</v>
      </c>
      <c r="N24" s="45">
        <f t="shared" si="3"/>
        <v>183.41571999999999</v>
      </c>
      <c r="O24" s="10"/>
      <c r="P24" s="10"/>
      <c r="Q24" s="10"/>
      <c r="R24" s="10"/>
      <c r="S24" s="10"/>
      <c r="T24" s="10"/>
      <c r="U24" s="10"/>
      <c r="V24" s="10"/>
    </row>
    <row r="25" spans="1:22" s="2" customFormat="1" ht="15.75">
      <c r="A25" s="10">
        <v>5</v>
      </c>
      <c r="B25" s="5" t="s">
        <v>167</v>
      </c>
      <c r="C25" s="68" t="s">
        <v>84</v>
      </c>
      <c r="D25" s="9" t="s">
        <v>48</v>
      </c>
      <c r="E25" s="1" t="s">
        <v>85</v>
      </c>
      <c r="F25" s="1">
        <v>3</v>
      </c>
      <c r="G25" s="31">
        <v>3</v>
      </c>
      <c r="H25" s="42">
        <v>73.5</v>
      </c>
      <c r="I25" s="43">
        <v>57</v>
      </c>
      <c r="J25" s="43">
        <v>80</v>
      </c>
      <c r="K25" s="71">
        <f t="shared" si="2"/>
        <v>137</v>
      </c>
      <c r="L25" s="6">
        <v>3</v>
      </c>
      <c r="M25" s="127">
        <v>1.28786</v>
      </c>
      <c r="N25" s="45">
        <f t="shared" si="3"/>
        <v>176.43682000000001</v>
      </c>
      <c r="O25" s="10"/>
      <c r="P25" s="10"/>
      <c r="Q25" s="10"/>
      <c r="R25" s="10"/>
      <c r="S25" s="10"/>
      <c r="T25" s="10"/>
      <c r="U25" s="10"/>
      <c r="V25" s="10"/>
    </row>
    <row r="26" spans="1:22" s="2" customFormat="1" ht="15.75">
      <c r="A26" s="2">
        <v>6</v>
      </c>
      <c r="B26" s="5" t="s">
        <v>168</v>
      </c>
      <c r="C26" s="68" t="s">
        <v>154</v>
      </c>
      <c r="D26" s="9" t="s">
        <v>48</v>
      </c>
      <c r="E26" s="1" t="s">
        <v>85</v>
      </c>
      <c r="F26" s="1">
        <v>1</v>
      </c>
      <c r="G26" s="31">
        <v>3</v>
      </c>
      <c r="H26" s="69">
        <v>82.5</v>
      </c>
      <c r="I26" s="31">
        <v>56</v>
      </c>
      <c r="J26" s="31">
        <v>65</v>
      </c>
      <c r="K26" s="120">
        <f t="shared" si="2"/>
        <v>121</v>
      </c>
      <c r="L26" s="6">
        <v>6</v>
      </c>
      <c r="M26" s="127">
        <v>1.208877</v>
      </c>
      <c r="N26" s="45">
        <f t="shared" si="3"/>
        <v>146.27411699999999</v>
      </c>
    </row>
    <row r="27" spans="1:22" s="72" customFormat="1" ht="18">
      <c r="A27" s="6"/>
      <c r="B27" s="6"/>
      <c r="C27" s="6"/>
      <c r="D27" s="28"/>
      <c r="E27" s="6"/>
      <c r="F27" s="73"/>
      <c r="G27" s="6"/>
      <c r="H27" s="98"/>
      <c r="I27" s="99"/>
      <c r="J27" s="28"/>
      <c r="K27" s="6"/>
      <c r="L27" s="100"/>
      <c r="M27" s="101" t="s">
        <v>27</v>
      </c>
      <c r="N27" s="131">
        <f>SUM(N21:N26)</f>
        <v>1091.696907</v>
      </c>
      <c r="O27" s="7"/>
    </row>
    <row r="28" spans="1:22" s="2" customFormat="1" ht="15.75">
      <c r="A28" s="10">
        <v>7</v>
      </c>
      <c r="B28" s="10" t="s">
        <v>137</v>
      </c>
      <c r="C28" s="68" t="s">
        <v>140</v>
      </c>
      <c r="D28" s="9" t="s">
        <v>48</v>
      </c>
      <c r="E28" s="1" t="s">
        <v>127</v>
      </c>
      <c r="F28" s="1">
        <v>1</v>
      </c>
      <c r="G28" s="31">
        <v>5</v>
      </c>
      <c r="H28" s="69">
        <v>59</v>
      </c>
      <c r="I28" s="31">
        <v>40</v>
      </c>
      <c r="J28" s="31">
        <v>56</v>
      </c>
      <c r="K28" s="120">
        <f>SUM(I28:J28)</f>
        <v>96</v>
      </c>
      <c r="L28" s="6">
        <v>2</v>
      </c>
      <c r="M28" s="127">
        <v>1.4895769999999999</v>
      </c>
      <c r="N28" s="45">
        <f>SUM(K28*M28)</f>
        <v>142.999392</v>
      </c>
    </row>
    <row r="29" spans="1:22" s="2" customFormat="1" ht="15.75">
      <c r="A29" s="10">
        <v>8</v>
      </c>
      <c r="B29" s="5" t="s">
        <v>109</v>
      </c>
      <c r="C29" s="10" t="s">
        <v>130</v>
      </c>
      <c r="D29" s="9" t="s">
        <v>48</v>
      </c>
      <c r="E29" s="9" t="s">
        <v>85</v>
      </c>
      <c r="F29" s="9">
        <v>2</v>
      </c>
      <c r="G29" s="43">
        <v>1</v>
      </c>
      <c r="H29" s="42">
        <v>71.5</v>
      </c>
      <c r="I29" s="43">
        <v>25</v>
      </c>
      <c r="J29" s="43">
        <v>37</v>
      </c>
      <c r="K29" s="71">
        <f>SUM(I29:J29)</f>
        <v>62</v>
      </c>
      <c r="L29" s="75">
        <v>1</v>
      </c>
      <c r="M29" s="127">
        <v>1.156058</v>
      </c>
      <c r="N29" s="45">
        <f>SUM(K29*M29)</f>
        <v>71.675595999999999</v>
      </c>
      <c r="O29" s="10"/>
      <c r="P29" s="10"/>
      <c r="Q29" s="10"/>
      <c r="R29" s="10"/>
      <c r="S29" s="10"/>
      <c r="T29" s="10"/>
      <c r="U29" s="10"/>
      <c r="V29" s="10"/>
    </row>
    <row r="30" spans="1:22" s="10" customFormat="1" ht="15.75">
      <c r="A30" s="10">
        <v>9</v>
      </c>
      <c r="B30" s="5" t="s">
        <v>109</v>
      </c>
      <c r="C30" s="10" t="s">
        <v>131</v>
      </c>
      <c r="D30" s="9" t="s">
        <v>48</v>
      </c>
      <c r="E30" s="9" t="s">
        <v>85</v>
      </c>
      <c r="F30" s="9">
        <v>2</v>
      </c>
      <c r="G30" s="43">
        <v>1</v>
      </c>
      <c r="H30" s="42">
        <v>73</v>
      </c>
      <c r="I30" s="43">
        <v>30</v>
      </c>
      <c r="J30" s="43">
        <v>31</v>
      </c>
      <c r="K30" s="71">
        <f>SUM(I30:J30)</f>
        <v>61</v>
      </c>
      <c r="L30" s="6">
        <v>2</v>
      </c>
      <c r="M30" s="127">
        <v>1.143967</v>
      </c>
      <c r="N30" s="45">
        <f>SUM(K30*M30)</f>
        <v>69.781987000000001</v>
      </c>
    </row>
    <row r="31" spans="1:22" s="10" customFormat="1" ht="15.75">
      <c r="A31" s="10">
        <v>10</v>
      </c>
      <c r="B31" s="5" t="s">
        <v>122</v>
      </c>
      <c r="C31" s="10" t="s">
        <v>126</v>
      </c>
      <c r="D31" s="9" t="s">
        <v>48</v>
      </c>
      <c r="E31" s="9" t="s">
        <v>127</v>
      </c>
      <c r="F31" s="9">
        <v>2</v>
      </c>
      <c r="G31" s="43">
        <v>5</v>
      </c>
      <c r="H31" s="42">
        <v>70</v>
      </c>
      <c r="I31" s="43">
        <v>23</v>
      </c>
      <c r="J31" s="43">
        <v>31</v>
      </c>
      <c r="K31" s="71">
        <f>SUM(I31:J31)</f>
        <v>54</v>
      </c>
      <c r="L31" s="6">
        <v>2</v>
      </c>
      <c r="M31" s="127">
        <v>1.1690149999999999</v>
      </c>
      <c r="N31" s="45">
        <f>SUM(K31*M31)</f>
        <v>63.126809999999992</v>
      </c>
    </row>
    <row r="32" spans="1:22" s="2" customFormat="1" ht="15.75">
      <c r="A32" s="10">
        <v>11</v>
      </c>
      <c r="B32" s="5" t="s">
        <v>109</v>
      </c>
      <c r="C32" s="10" t="s">
        <v>110</v>
      </c>
      <c r="D32" s="9" t="s">
        <v>48</v>
      </c>
      <c r="E32" s="9" t="s">
        <v>85</v>
      </c>
      <c r="F32" s="9">
        <v>2</v>
      </c>
      <c r="G32" s="43">
        <v>2</v>
      </c>
      <c r="H32" s="42">
        <v>76</v>
      </c>
      <c r="I32" s="43">
        <v>22</v>
      </c>
      <c r="J32" s="43">
        <v>28</v>
      </c>
      <c r="K32" s="71">
        <f>SUM(I32:J32)</f>
        <v>50</v>
      </c>
      <c r="L32" s="6">
        <v>3</v>
      </c>
      <c r="M32" s="127">
        <v>1.122136</v>
      </c>
      <c r="N32" s="45">
        <f>SUM(K32*M32)</f>
        <v>56.1068</v>
      </c>
      <c r="O32" s="10"/>
      <c r="P32" s="10"/>
      <c r="Q32" s="10"/>
      <c r="R32" s="10"/>
      <c r="S32" s="10"/>
      <c r="T32" s="10"/>
      <c r="U32" s="10"/>
      <c r="V32" s="10"/>
    </row>
    <row r="33" spans="1:22" ht="18.75">
      <c r="D33" s="103"/>
      <c r="E33" s="103"/>
      <c r="F33" s="90"/>
      <c r="G33" s="90"/>
      <c r="H33" s="94"/>
      <c r="I33" s="114"/>
      <c r="J33" s="114"/>
      <c r="K33" s="106"/>
      <c r="L33" s="106"/>
      <c r="M33" s="128"/>
      <c r="N33" s="19"/>
      <c r="O33" s="19"/>
    </row>
    <row r="34" spans="1:22" s="107" customFormat="1" ht="18.75">
      <c r="A34" s="106"/>
      <c r="C34" s="108" t="s">
        <v>32</v>
      </c>
      <c r="D34" s="115"/>
      <c r="E34" s="115"/>
      <c r="F34" s="106"/>
      <c r="G34" s="106"/>
      <c r="H34" s="114"/>
      <c r="I34" s="114"/>
      <c r="J34" s="114"/>
      <c r="K34" s="106"/>
      <c r="L34" s="106"/>
      <c r="M34" s="129"/>
    </row>
    <row r="35" spans="1:22" s="10" customFormat="1" ht="15.75">
      <c r="A35" s="10">
        <v>1</v>
      </c>
      <c r="B35" s="10" t="s">
        <v>144</v>
      </c>
      <c r="C35" s="68" t="s">
        <v>148</v>
      </c>
      <c r="D35" s="9" t="s">
        <v>9</v>
      </c>
      <c r="E35" s="9" t="s">
        <v>60</v>
      </c>
      <c r="F35" s="1">
        <v>3</v>
      </c>
      <c r="G35" s="31">
        <v>10</v>
      </c>
      <c r="H35" s="69">
        <v>69.5</v>
      </c>
      <c r="I35" s="31">
        <v>62</v>
      </c>
      <c r="J35" s="31">
        <v>76</v>
      </c>
      <c r="K35" s="71">
        <f t="shared" ref="K35:K40" si="4">SUM(I35:J35)</f>
        <v>138</v>
      </c>
      <c r="L35" s="6">
        <v>3</v>
      </c>
      <c r="M35" s="127">
        <v>1.3323069999999999</v>
      </c>
      <c r="N35" s="45">
        <f t="shared" ref="N35:N40" si="5">SUM(K35*M35)</f>
        <v>183.85836599999999</v>
      </c>
      <c r="O35" s="2"/>
      <c r="P35" s="2"/>
      <c r="Q35" s="2"/>
      <c r="R35" s="2"/>
      <c r="S35" s="2"/>
      <c r="T35" s="2"/>
      <c r="U35" s="2"/>
      <c r="V35" s="2"/>
    </row>
    <row r="36" spans="1:22" s="10" customFormat="1" ht="15.75">
      <c r="A36" s="10">
        <v>2</v>
      </c>
      <c r="B36" s="5" t="s">
        <v>167</v>
      </c>
      <c r="C36" s="8" t="s">
        <v>152</v>
      </c>
      <c r="D36" s="9" t="s">
        <v>9</v>
      </c>
      <c r="E36" s="9" t="s">
        <v>60</v>
      </c>
      <c r="F36" s="9">
        <v>2</v>
      </c>
      <c r="G36" s="43">
        <v>9</v>
      </c>
      <c r="H36" s="42">
        <v>81</v>
      </c>
      <c r="I36" s="43">
        <v>59</v>
      </c>
      <c r="J36" s="43">
        <v>85</v>
      </c>
      <c r="K36" s="71">
        <f t="shared" si="4"/>
        <v>144</v>
      </c>
      <c r="L36" s="6">
        <v>2</v>
      </c>
      <c r="M36" s="127">
        <v>1.22035</v>
      </c>
      <c r="N36" s="45">
        <f t="shared" si="5"/>
        <v>175.7304</v>
      </c>
      <c r="O36" s="2"/>
      <c r="P36" s="2"/>
      <c r="Q36" s="2"/>
      <c r="R36" s="2"/>
      <c r="S36" s="2"/>
      <c r="T36" s="2"/>
      <c r="U36" s="2"/>
      <c r="V36" s="2"/>
    </row>
    <row r="37" spans="1:22" s="10" customFormat="1" ht="15.75">
      <c r="A37" s="2">
        <v>3</v>
      </c>
      <c r="B37" s="5" t="s">
        <v>166</v>
      </c>
      <c r="C37" s="68" t="s">
        <v>83</v>
      </c>
      <c r="D37" s="9" t="s">
        <v>9</v>
      </c>
      <c r="E37" s="1" t="s">
        <v>60</v>
      </c>
      <c r="F37" s="1">
        <v>2</v>
      </c>
      <c r="G37" s="31">
        <v>9</v>
      </c>
      <c r="H37" s="69">
        <v>104</v>
      </c>
      <c r="I37" s="31">
        <v>67</v>
      </c>
      <c r="J37" s="31">
        <v>90</v>
      </c>
      <c r="K37" s="120">
        <f t="shared" si="4"/>
        <v>157</v>
      </c>
      <c r="L37" s="6">
        <v>2</v>
      </c>
      <c r="M37" s="127">
        <v>1.094392</v>
      </c>
      <c r="N37" s="45">
        <f t="shared" si="5"/>
        <v>171.81954400000001</v>
      </c>
      <c r="O37" s="2"/>
      <c r="P37" s="2"/>
      <c r="Q37" s="2"/>
      <c r="R37" s="2"/>
      <c r="S37" s="2"/>
      <c r="T37" s="2"/>
      <c r="U37" s="2"/>
      <c r="V37" s="2"/>
    </row>
    <row r="38" spans="1:22" s="10" customFormat="1" ht="17.25" customHeight="1">
      <c r="A38" s="10">
        <v>4</v>
      </c>
      <c r="B38" s="10" t="s">
        <v>144</v>
      </c>
      <c r="C38" s="68" t="s">
        <v>145</v>
      </c>
      <c r="D38" s="1" t="s">
        <v>9</v>
      </c>
      <c r="E38" s="1" t="s">
        <v>60</v>
      </c>
      <c r="F38" s="1">
        <v>1</v>
      </c>
      <c r="G38" s="31">
        <v>9</v>
      </c>
      <c r="H38" s="69">
        <v>72.8</v>
      </c>
      <c r="I38" s="31">
        <v>50</v>
      </c>
      <c r="J38" s="31">
        <v>70</v>
      </c>
      <c r="K38" s="71">
        <f t="shared" si="4"/>
        <v>120</v>
      </c>
      <c r="L38" s="6">
        <v>4</v>
      </c>
      <c r="M38" s="127">
        <v>1.2941579999999999</v>
      </c>
      <c r="N38" s="45">
        <f t="shared" si="5"/>
        <v>155.29895999999999</v>
      </c>
      <c r="O38" s="2"/>
      <c r="P38" s="2"/>
      <c r="Q38" s="2"/>
      <c r="R38" s="2"/>
      <c r="S38" s="2"/>
      <c r="T38" s="2"/>
      <c r="U38" s="2"/>
      <c r="V38" s="2"/>
    </row>
    <row r="39" spans="1:22" s="10" customFormat="1" ht="15.75">
      <c r="A39" s="10">
        <v>5</v>
      </c>
      <c r="B39" s="10" t="s">
        <v>141</v>
      </c>
      <c r="C39" s="68" t="s">
        <v>181</v>
      </c>
      <c r="D39" s="1" t="s">
        <v>9</v>
      </c>
      <c r="E39" s="1" t="s">
        <v>60</v>
      </c>
      <c r="F39" s="1">
        <v>1</v>
      </c>
      <c r="G39" s="31">
        <v>10</v>
      </c>
      <c r="H39" s="69">
        <v>65</v>
      </c>
      <c r="I39" s="31">
        <v>41</v>
      </c>
      <c r="J39" s="31">
        <v>70</v>
      </c>
      <c r="K39" s="71">
        <f t="shared" si="4"/>
        <v>111</v>
      </c>
      <c r="L39" s="6">
        <v>2</v>
      </c>
      <c r="M39" s="127">
        <v>1.391392</v>
      </c>
      <c r="N39" s="45">
        <f t="shared" si="5"/>
        <v>154.444512</v>
      </c>
      <c r="O39" s="2"/>
      <c r="P39" s="2"/>
      <c r="Q39" s="2"/>
      <c r="R39" s="2"/>
      <c r="S39" s="2"/>
      <c r="T39" s="2"/>
      <c r="U39" s="2"/>
      <c r="V39" s="2"/>
    </row>
    <row r="40" spans="1:22" s="10" customFormat="1" ht="15.75">
      <c r="A40" s="2">
        <v>6</v>
      </c>
      <c r="B40" s="10" t="s">
        <v>144</v>
      </c>
      <c r="C40" s="10" t="s">
        <v>146</v>
      </c>
      <c r="D40" s="1" t="s">
        <v>9</v>
      </c>
      <c r="E40" s="1" t="s">
        <v>60</v>
      </c>
      <c r="F40" s="9">
        <v>1</v>
      </c>
      <c r="G40" s="43">
        <v>8</v>
      </c>
      <c r="H40" s="42">
        <v>68.5</v>
      </c>
      <c r="I40" s="43">
        <v>42</v>
      </c>
      <c r="J40" s="43">
        <v>65</v>
      </c>
      <c r="K40" s="71">
        <f t="shared" si="4"/>
        <v>107</v>
      </c>
      <c r="L40" s="6">
        <v>5</v>
      </c>
      <c r="M40" s="127">
        <v>1.344535</v>
      </c>
      <c r="N40" s="45">
        <f t="shared" si="5"/>
        <v>143.86524500000002</v>
      </c>
    </row>
    <row r="41" spans="1:22" s="72" customFormat="1" ht="18">
      <c r="A41" s="6"/>
      <c r="B41" s="6"/>
      <c r="C41" s="6"/>
      <c r="D41" s="28"/>
      <c r="E41" s="6"/>
      <c r="F41" s="73"/>
      <c r="G41" s="6"/>
      <c r="H41" s="98"/>
      <c r="I41" s="99"/>
      <c r="J41" s="28"/>
      <c r="K41" s="6"/>
      <c r="L41" s="100"/>
      <c r="M41" s="101" t="s">
        <v>27</v>
      </c>
      <c r="N41" s="131">
        <f>SUM(N35:N40)</f>
        <v>985.0170270000001</v>
      </c>
      <c r="O41" s="7"/>
    </row>
    <row r="42" spans="1:22" s="10" customFormat="1" ht="15.75">
      <c r="A42" s="10">
        <v>7</v>
      </c>
      <c r="B42" s="5" t="s">
        <v>115</v>
      </c>
      <c r="C42" s="10" t="s">
        <v>132</v>
      </c>
      <c r="D42" s="9" t="s">
        <v>9</v>
      </c>
      <c r="E42" s="9" t="s">
        <v>60</v>
      </c>
      <c r="F42" s="9">
        <v>3</v>
      </c>
      <c r="G42" s="43">
        <v>7</v>
      </c>
      <c r="H42" s="42">
        <v>55</v>
      </c>
      <c r="I42" s="43"/>
      <c r="J42" s="43"/>
      <c r="K42" s="71">
        <v>93</v>
      </c>
      <c r="L42" s="132" t="s">
        <v>78</v>
      </c>
      <c r="M42" s="127">
        <v>1.3661140000000001</v>
      </c>
      <c r="N42" s="45">
        <f>SUM(K42*M42)</f>
        <v>127.048602</v>
      </c>
    </row>
    <row r="43" spans="1:22" s="10" customFormat="1" ht="15.75">
      <c r="A43" s="10">
        <v>8</v>
      </c>
      <c r="B43" s="5" t="s">
        <v>122</v>
      </c>
      <c r="C43" s="10" t="s">
        <v>123</v>
      </c>
      <c r="D43" s="9" t="s">
        <v>9</v>
      </c>
      <c r="E43" s="9" t="s">
        <v>60</v>
      </c>
      <c r="F43" s="9">
        <v>1</v>
      </c>
      <c r="G43" s="43">
        <v>5</v>
      </c>
      <c r="H43" s="42">
        <v>67.5</v>
      </c>
      <c r="I43" s="43">
        <v>30</v>
      </c>
      <c r="J43" s="43">
        <v>36</v>
      </c>
      <c r="K43" s="120">
        <f>SUM(I43:J43)</f>
        <v>66</v>
      </c>
      <c r="L43" s="75">
        <v>1</v>
      </c>
      <c r="M43" s="127">
        <v>1.1927239999999999</v>
      </c>
      <c r="N43" s="45">
        <f>SUM(K43*M43)</f>
        <v>78.71978399999999</v>
      </c>
    </row>
    <row r="44" spans="1:22" ht="18.75">
      <c r="D44" s="103"/>
      <c r="E44" s="103"/>
      <c r="F44" s="90"/>
      <c r="G44" s="90"/>
      <c r="H44" s="94"/>
      <c r="I44" s="114"/>
      <c r="J44" s="114"/>
      <c r="K44" s="106"/>
      <c r="L44" s="106"/>
      <c r="M44" s="128"/>
      <c r="N44" s="19"/>
      <c r="O44" s="19"/>
    </row>
    <row r="45" spans="1:22" s="107" customFormat="1" ht="18.75">
      <c r="A45" s="106"/>
      <c r="C45" s="108" t="s">
        <v>30</v>
      </c>
      <c r="D45" s="114"/>
      <c r="E45" s="115"/>
      <c r="F45" s="115"/>
      <c r="G45" s="106"/>
      <c r="H45" s="106"/>
      <c r="I45" s="114"/>
      <c r="J45" s="114"/>
      <c r="K45" s="114"/>
      <c r="L45" s="106"/>
      <c r="M45" s="106"/>
      <c r="N45" s="116"/>
      <c r="O45" s="126"/>
    </row>
    <row r="46" spans="1:22" s="16" customFormat="1" ht="15.75">
      <c r="A46" s="10">
        <v>1</v>
      </c>
      <c r="B46" s="10" t="s">
        <v>144</v>
      </c>
      <c r="C46" s="10" t="s">
        <v>73</v>
      </c>
      <c r="D46" s="9" t="s">
        <v>23</v>
      </c>
      <c r="E46" s="9" t="s">
        <v>58</v>
      </c>
      <c r="F46" s="9">
        <v>4</v>
      </c>
      <c r="G46" s="43">
        <v>3</v>
      </c>
      <c r="H46" s="42">
        <v>71.5</v>
      </c>
      <c r="I46" s="43">
        <v>87</v>
      </c>
      <c r="J46" s="43">
        <v>110</v>
      </c>
      <c r="K46" s="71">
        <f>SUM(I46:J46)</f>
        <v>197</v>
      </c>
      <c r="L46" s="6">
        <v>1</v>
      </c>
      <c r="M46" s="127">
        <v>1.3092349999999999</v>
      </c>
      <c r="N46" s="45">
        <f>SUM(K46*M46)</f>
        <v>257.91929499999998</v>
      </c>
      <c r="O46" s="10"/>
      <c r="P46" s="10"/>
      <c r="Q46" s="10"/>
      <c r="R46" s="10"/>
      <c r="S46" s="10"/>
      <c r="T46" s="10"/>
      <c r="U46" s="10"/>
      <c r="V46" s="10"/>
    </row>
    <row r="47" spans="1:22" s="16" customFormat="1" ht="15.75">
      <c r="A47" s="10">
        <v>2</v>
      </c>
      <c r="B47" s="5" t="s">
        <v>168</v>
      </c>
      <c r="C47" s="68" t="s">
        <v>153</v>
      </c>
      <c r="D47" s="9" t="s">
        <v>23</v>
      </c>
      <c r="E47" s="9" t="s">
        <v>58</v>
      </c>
      <c r="F47" s="1">
        <v>2</v>
      </c>
      <c r="G47" s="31">
        <v>3</v>
      </c>
      <c r="H47" s="69">
        <v>88.5</v>
      </c>
      <c r="I47" s="31">
        <v>60</v>
      </c>
      <c r="J47" s="31">
        <v>87</v>
      </c>
      <c r="K47" s="120">
        <f>SUM(I47:J47)</f>
        <v>147</v>
      </c>
      <c r="L47" s="6">
        <v>3</v>
      </c>
      <c r="M47" s="127">
        <v>1.1684410000000001</v>
      </c>
      <c r="N47" s="45">
        <f>SUM(K47*M47)</f>
        <v>171.76082700000001</v>
      </c>
      <c r="O47" s="2"/>
      <c r="P47" s="2"/>
      <c r="Q47" s="2"/>
      <c r="R47" s="2"/>
      <c r="S47" s="2"/>
      <c r="T47" s="2"/>
      <c r="U47" s="2"/>
      <c r="V47" s="2"/>
    </row>
    <row r="48" spans="1:22" s="16" customFormat="1" ht="15.75">
      <c r="A48" s="2">
        <v>3</v>
      </c>
      <c r="B48" s="5" t="s">
        <v>167</v>
      </c>
      <c r="C48" s="68" t="s">
        <v>149</v>
      </c>
      <c r="D48" s="1" t="s">
        <v>23</v>
      </c>
      <c r="E48" s="1" t="s">
        <v>58</v>
      </c>
      <c r="F48" s="1">
        <v>2</v>
      </c>
      <c r="G48" s="31">
        <v>3</v>
      </c>
      <c r="H48" s="69">
        <v>75.5</v>
      </c>
      <c r="I48" s="31">
        <v>50</v>
      </c>
      <c r="J48" s="31">
        <v>70</v>
      </c>
      <c r="K48" s="71">
        <f>SUM(I48:J48)</f>
        <v>120</v>
      </c>
      <c r="L48" s="6">
        <v>5</v>
      </c>
      <c r="M48" s="127">
        <v>1.2728470000000001</v>
      </c>
      <c r="N48" s="45">
        <f>SUM(K48*M48)</f>
        <v>152.74164000000002</v>
      </c>
      <c r="O48" s="10"/>
      <c r="P48" s="10"/>
      <c r="Q48" s="10"/>
      <c r="R48" s="10"/>
      <c r="S48" s="10"/>
      <c r="T48" s="10"/>
      <c r="U48" s="10"/>
      <c r="V48" s="10"/>
    </row>
    <row r="49" spans="1:22" s="72" customFormat="1" ht="18">
      <c r="A49" s="6"/>
      <c r="B49" s="6"/>
      <c r="C49" s="6"/>
      <c r="D49" s="28"/>
      <c r="E49" s="6"/>
      <c r="F49" s="73"/>
      <c r="G49" s="6"/>
      <c r="H49" s="98"/>
      <c r="I49" s="99"/>
      <c r="J49" s="28"/>
      <c r="K49" s="6"/>
      <c r="L49" s="100"/>
      <c r="M49" s="101" t="s">
        <v>27</v>
      </c>
      <c r="N49" s="131">
        <f>SUM(N46:N48)</f>
        <v>582.42176199999994</v>
      </c>
      <c r="O49" s="7"/>
    </row>
    <row r="50" spans="1:22" ht="18.75">
      <c r="D50" s="103"/>
      <c r="E50" s="103"/>
      <c r="F50" s="90"/>
      <c r="G50" s="90"/>
      <c r="H50" s="94"/>
      <c r="I50" s="114"/>
      <c r="J50" s="114"/>
      <c r="K50" s="106"/>
      <c r="L50" s="106"/>
      <c r="M50" s="128"/>
      <c r="N50" s="19"/>
      <c r="O50" s="19"/>
    </row>
    <row r="51" spans="1:22" s="107" customFormat="1" ht="18.75">
      <c r="A51" s="106"/>
      <c r="C51" s="108" t="s">
        <v>79</v>
      </c>
      <c r="D51" s="115"/>
      <c r="E51" s="115"/>
      <c r="F51" s="106"/>
      <c r="G51" s="106"/>
      <c r="H51" s="114"/>
      <c r="I51" s="114"/>
      <c r="J51" s="114"/>
      <c r="K51" s="106"/>
      <c r="L51" s="106"/>
      <c r="M51" s="129"/>
    </row>
    <row r="52" spans="1:22" s="10" customFormat="1" ht="17.25" customHeight="1">
      <c r="A52" s="10">
        <v>1</v>
      </c>
      <c r="B52" s="5" t="s">
        <v>115</v>
      </c>
      <c r="C52" s="10" t="s">
        <v>133</v>
      </c>
      <c r="D52" s="9" t="s">
        <v>96</v>
      </c>
      <c r="E52" s="9" t="s">
        <v>75</v>
      </c>
      <c r="F52" s="9">
        <v>1</v>
      </c>
      <c r="G52" s="43">
        <v>2</v>
      </c>
      <c r="H52" s="42">
        <v>55</v>
      </c>
      <c r="I52" s="43"/>
      <c r="J52" s="43"/>
      <c r="K52" s="71">
        <v>70</v>
      </c>
      <c r="L52" s="132" t="s">
        <v>78</v>
      </c>
      <c r="M52" s="127">
        <v>1.3661140000000001</v>
      </c>
      <c r="N52" s="45">
        <f>SUM(K52*M52)</f>
        <v>95.627980000000008</v>
      </c>
    </row>
    <row r="53" spans="1:22" s="10" customFormat="1" ht="15.75">
      <c r="A53" s="10">
        <v>2</v>
      </c>
      <c r="B53" s="5" t="s">
        <v>103</v>
      </c>
      <c r="C53" s="8" t="s">
        <v>104</v>
      </c>
      <c r="D53" s="9" t="s">
        <v>96</v>
      </c>
      <c r="E53" s="9" t="s">
        <v>75</v>
      </c>
      <c r="F53" s="9">
        <v>1</v>
      </c>
      <c r="G53" s="43">
        <v>1</v>
      </c>
      <c r="H53" s="42">
        <v>40</v>
      </c>
      <c r="I53" s="43">
        <v>21</v>
      </c>
      <c r="J53" s="43">
        <v>30</v>
      </c>
      <c r="K53" s="71">
        <f>SUM(I53:J53)</f>
        <v>51</v>
      </c>
      <c r="L53" s="75">
        <v>1</v>
      </c>
      <c r="M53" s="127">
        <v>1.8212060000000001</v>
      </c>
      <c r="N53" s="45">
        <f>SUM(K53*M53)</f>
        <v>92.881506000000002</v>
      </c>
    </row>
    <row r="54" spans="1:22" s="16" customFormat="1" ht="15.75">
      <c r="A54" s="2">
        <v>3</v>
      </c>
      <c r="B54" s="5" t="s">
        <v>120</v>
      </c>
      <c r="C54" s="10" t="s">
        <v>121</v>
      </c>
      <c r="D54" s="9" t="s">
        <v>96</v>
      </c>
      <c r="E54" s="9" t="s">
        <v>75</v>
      </c>
      <c r="F54" s="9">
        <v>1</v>
      </c>
      <c r="G54" s="43">
        <v>1</v>
      </c>
      <c r="H54" s="151">
        <v>63.5</v>
      </c>
      <c r="I54" s="43"/>
      <c r="J54" s="43"/>
      <c r="K54" s="120">
        <v>70</v>
      </c>
      <c r="L54" s="132" t="s">
        <v>78</v>
      </c>
      <c r="M54" s="127">
        <v>1.2370110000000001</v>
      </c>
      <c r="N54" s="45">
        <f>SUM(K54*M54)</f>
        <v>86.590770000000006</v>
      </c>
      <c r="O54" s="10"/>
      <c r="P54" s="10"/>
      <c r="Q54" s="10"/>
      <c r="R54" s="10"/>
      <c r="S54" s="10"/>
      <c r="T54" s="10"/>
      <c r="U54" s="10"/>
      <c r="V54" s="10"/>
    </row>
    <row r="55" spans="1:22" s="10" customFormat="1" ht="15.75">
      <c r="A55" s="10">
        <v>4</v>
      </c>
      <c r="B55" s="5" t="s">
        <v>109</v>
      </c>
      <c r="C55" s="10" t="s">
        <v>111</v>
      </c>
      <c r="D55" s="9" t="s">
        <v>96</v>
      </c>
      <c r="E55" s="9" t="s">
        <v>75</v>
      </c>
      <c r="F55" s="9">
        <v>1</v>
      </c>
      <c r="G55" s="43">
        <v>1</v>
      </c>
      <c r="H55" s="42">
        <v>48.5</v>
      </c>
      <c r="I55" s="43">
        <v>25</v>
      </c>
      <c r="J55" s="43">
        <v>32</v>
      </c>
      <c r="K55" s="71">
        <f>SUM(I55:J55)</f>
        <v>57</v>
      </c>
      <c r="L55" s="6">
        <v>1</v>
      </c>
      <c r="M55" s="127">
        <v>1.5134700000000001</v>
      </c>
      <c r="N55" s="45">
        <f>SUM(K55*M55)</f>
        <v>86.267790000000005</v>
      </c>
    </row>
    <row r="56" spans="1:22" s="10" customFormat="1" ht="17.25" customHeight="1">
      <c r="A56" s="10">
        <v>5</v>
      </c>
      <c r="B56" s="5" t="s">
        <v>112</v>
      </c>
      <c r="C56" s="10" t="s">
        <v>113</v>
      </c>
      <c r="D56" s="9" t="s">
        <v>96</v>
      </c>
      <c r="E56" s="9" t="s">
        <v>75</v>
      </c>
      <c r="F56" s="9">
        <v>1</v>
      </c>
      <c r="G56" s="43">
        <v>1</v>
      </c>
      <c r="H56" s="42">
        <v>49</v>
      </c>
      <c r="I56" s="43">
        <v>24</v>
      </c>
      <c r="J56" s="43">
        <v>31</v>
      </c>
      <c r="K56" s="71">
        <f>SUM(I56:J56)</f>
        <v>55</v>
      </c>
      <c r="L56" s="75">
        <v>2</v>
      </c>
      <c r="M56" s="127">
        <v>1.5000640000000001</v>
      </c>
      <c r="N56" s="45">
        <f>SUM(K56*M56)</f>
        <v>82.503520000000009</v>
      </c>
    </row>
    <row r="57" spans="1:22" s="72" customFormat="1" ht="18">
      <c r="A57" s="6"/>
      <c r="B57" s="6"/>
      <c r="C57" s="6"/>
      <c r="D57" s="28"/>
      <c r="E57" s="6"/>
      <c r="F57" s="73"/>
      <c r="G57" s="6"/>
      <c r="H57" s="98"/>
      <c r="I57" s="99"/>
      <c r="J57" s="28"/>
      <c r="K57" s="6"/>
      <c r="L57" s="100"/>
      <c r="M57" s="101" t="s">
        <v>27</v>
      </c>
      <c r="N57" s="131">
        <f>SUM(N52:N56)</f>
        <v>443.87156600000003</v>
      </c>
      <c r="O57" s="7"/>
    </row>
    <row r="58" spans="1:22" ht="18.75">
      <c r="D58" s="103"/>
      <c r="E58" s="103"/>
      <c r="F58" s="90"/>
      <c r="G58" s="90"/>
      <c r="H58" s="94"/>
      <c r="I58" s="114"/>
      <c r="J58" s="114"/>
      <c r="K58" s="106"/>
      <c r="L58" s="106"/>
      <c r="M58" s="128"/>
      <c r="N58" s="19"/>
      <c r="O58" s="19"/>
    </row>
    <row r="59" spans="1:22" s="107" customFormat="1" ht="18.75">
      <c r="A59" s="106"/>
      <c r="C59" s="108" t="s">
        <v>36</v>
      </c>
      <c r="D59" s="108"/>
      <c r="E59" s="108"/>
      <c r="F59" s="108"/>
      <c r="G59" s="108"/>
      <c r="H59" s="108"/>
      <c r="I59" s="114"/>
      <c r="J59" s="114"/>
      <c r="K59" s="106"/>
      <c r="L59" s="106"/>
      <c r="M59" s="129"/>
    </row>
    <row r="60" spans="1:22" s="2" customFormat="1" ht="15.75">
      <c r="A60" s="10">
        <v>1</v>
      </c>
      <c r="B60" s="10" t="s">
        <v>137</v>
      </c>
      <c r="C60" s="68" t="s">
        <v>139</v>
      </c>
      <c r="D60" s="9" t="s">
        <v>50</v>
      </c>
      <c r="E60" s="1" t="s">
        <v>59</v>
      </c>
      <c r="F60" s="1">
        <v>1</v>
      </c>
      <c r="G60" s="31">
        <v>1</v>
      </c>
      <c r="H60" s="69">
        <v>59</v>
      </c>
      <c r="I60" s="31">
        <v>37</v>
      </c>
      <c r="J60" s="31">
        <v>55</v>
      </c>
      <c r="K60" s="71">
        <f>SUM(I60:J60)</f>
        <v>92</v>
      </c>
      <c r="L60" s="6">
        <v>3</v>
      </c>
      <c r="M60" s="127">
        <v>1.4895769999999999</v>
      </c>
      <c r="N60" s="45">
        <f>SUM(K60*M60)</f>
        <v>137.04108399999998</v>
      </c>
    </row>
    <row r="61" spans="1:22" s="10" customFormat="1" ht="15.75">
      <c r="A61" s="10">
        <v>2</v>
      </c>
      <c r="B61" s="5" t="s">
        <v>120</v>
      </c>
      <c r="C61" s="10" t="s">
        <v>81</v>
      </c>
      <c r="D61" s="9" t="s">
        <v>50</v>
      </c>
      <c r="E61" s="9" t="s">
        <v>59</v>
      </c>
      <c r="F61" s="9">
        <v>3</v>
      </c>
      <c r="G61" s="43">
        <v>2</v>
      </c>
      <c r="H61" s="42">
        <v>64</v>
      </c>
      <c r="I61" s="43"/>
      <c r="J61" s="43"/>
      <c r="K61" s="71">
        <v>90</v>
      </c>
      <c r="L61" s="132" t="s">
        <v>78</v>
      </c>
      <c r="M61" s="127">
        <v>1.230998</v>
      </c>
      <c r="N61" s="45">
        <f>SUM(K61*M61)</f>
        <v>110.78982000000001</v>
      </c>
    </row>
    <row r="62" spans="1:22" s="2" customFormat="1" ht="15.75">
      <c r="A62" s="10">
        <v>3</v>
      </c>
      <c r="B62" s="5" t="s">
        <v>128</v>
      </c>
      <c r="C62" s="10" t="s">
        <v>129</v>
      </c>
      <c r="D62" s="9" t="s">
        <v>50</v>
      </c>
      <c r="E62" s="9" t="s">
        <v>59</v>
      </c>
      <c r="F62" s="9">
        <v>2</v>
      </c>
      <c r="G62" s="43">
        <v>1</v>
      </c>
      <c r="H62" s="42">
        <v>81</v>
      </c>
      <c r="I62" s="43">
        <v>31</v>
      </c>
      <c r="J62" s="43">
        <v>32</v>
      </c>
      <c r="K62" s="120">
        <f>SUM(I62:J62)</f>
        <v>63</v>
      </c>
      <c r="L62" s="75">
        <v>1</v>
      </c>
      <c r="M62" s="127">
        <v>1.0917619999999999</v>
      </c>
      <c r="N62" s="45">
        <f>SUM(K62*M62)</f>
        <v>68.781005999999991</v>
      </c>
      <c r="O62" s="10"/>
      <c r="P62" s="10"/>
      <c r="Q62" s="10"/>
      <c r="R62" s="10"/>
      <c r="S62" s="10"/>
      <c r="T62" s="10"/>
      <c r="U62" s="10"/>
      <c r="V62" s="10"/>
    </row>
    <row r="63" spans="1:22" s="2" customFormat="1" ht="15.75">
      <c r="A63" s="10">
        <v>4</v>
      </c>
      <c r="B63" s="5" t="s">
        <v>120</v>
      </c>
      <c r="C63" s="10" t="s">
        <v>124</v>
      </c>
      <c r="D63" s="9" t="s">
        <v>50</v>
      </c>
      <c r="E63" s="9" t="s">
        <v>125</v>
      </c>
      <c r="F63" s="9" t="s">
        <v>51</v>
      </c>
      <c r="G63" s="43">
        <v>2</v>
      </c>
      <c r="H63" s="42">
        <v>64</v>
      </c>
      <c r="I63" s="43">
        <v>23</v>
      </c>
      <c r="J63" s="43">
        <v>27</v>
      </c>
      <c r="K63" s="120">
        <f>SUM(I63:J63)</f>
        <v>50</v>
      </c>
      <c r="L63" s="6">
        <v>1</v>
      </c>
      <c r="M63" s="127">
        <v>1.230998</v>
      </c>
      <c r="N63" s="45">
        <f>SUM(K63*M63)</f>
        <v>61.549900000000001</v>
      </c>
      <c r="O63" s="10"/>
      <c r="P63" s="10"/>
      <c r="Q63" s="10"/>
      <c r="R63" s="10"/>
      <c r="S63" s="10"/>
      <c r="T63" s="10"/>
      <c r="U63" s="10"/>
      <c r="V63" s="10"/>
    </row>
    <row r="64" spans="1:22" s="72" customFormat="1" ht="18">
      <c r="A64" s="6"/>
      <c r="B64" s="6"/>
      <c r="C64" s="6"/>
      <c r="D64" s="28"/>
      <c r="E64" s="6"/>
      <c r="F64" s="73"/>
      <c r="G64" s="6"/>
      <c r="H64" s="98"/>
      <c r="I64" s="99"/>
      <c r="J64" s="28"/>
      <c r="K64" s="6"/>
      <c r="L64" s="100"/>
      <c r="M64" s="101" t="s">
        <v>27</v>
      </c>
      <c r="N64" s="131">
        <f>SUM(N60:N63)</f>
        <v>378.16180999999995</v>
      </c>
      <c r="O64" s="7"/>
    </row>
    <row r="65" spans="1:22">
      <c r="D65" s="92"/>
      <c r="E65" s="103"/>
      <c r="G65" s="90"/>
      <c r="I65" s="94"/>
      <c r="J65" s="90"/>
      <c r="L65" s="92"/>
      <c r="M65" s="19"/>
      <c r="N65" s="125"/>
      <c r="O65" s="19"/>
    </row>
    <row r="66" spans="1:22" s="107" customFormat="1" ht="18.75">
      <c r="A66" s="106"/>
      <c r="C66" s="108" t="s">
        <v>41</v>
      </c>
      <c r="D66" s="115"/>
      <c r="E66" s="115"/>
      <c r="F66" s="106"/>
      <c r="G66" s="106"/>
      <c r="H66" s="114"/>
      <c r="I66" s="114"/>
      <c r="J66" s="114"/>
      <c r="K66" s="106"/>
      <c r="L66" s="106"/>
      <c r="M66" s="129"/>
    </row>
    <row r="67" spans="1:22" s="10" customFormat="1" ht="15.75">
      <c r="A67" s="10">
        <v>1</v>
      </c>
      <c r="B67" s="5" t="s">
        <v>168</v>
      </c>
      <c r="C67" s="8" t="s">
        <v>155</v>
      </c>
      <c r="D67" s="9" t="s">
        <v>71</v>
      </c>
      <c r="E67" s="9"/>
      <c r="F67" s="9">
        <v>1</v>
      </c>
      <c r="G67" s="43">
        <v>1</v>
      </c>
      <c r="H67" s="42">
        <v>86</v>
      </c>
      <c r="I67" s="43">
        <v>55</v>
      </c>
      <c r="J67" s="43">
        <v>78</v>
      </c>
      <c r="K67" s="71">
        <f>SUM(I67:J67)</f>
        <v>133</v>
      </c>
      <c r="L67" s="6">
        <v>5</v>
      </c>
      <c r="M67" s="127">
        <v>1.184299</v>
      </c>
      <c r="N67" s="45">
        <f>SUM(K67*M67)</f>
        <v>157.51176699999999</v>
      </c>
    </row>
    <row r="68" spans="1:22" s="72" customFormat="1" ht="18">
      <c r="A68" s="6"/>
      <c r="B68" s="6"/>
      <c r="C68" s="6"/>
      <c r="D68" s="28"/>
      <c r="E68" s="6"/>
      <c r="F68" s="73"/>
      <c r="G68" s="6"/>
      <c r="H68" s="98"/>
      <c r="I68" s="99"/>
      <c r="J68" s="28"/>
      <c r="K68" s="6"/>
      <c r="L68" s="100"/>
      <c r="M68" s="101" t="s">
        <v>27</v>
      </c>
      <c r="N68" s="131">
        <f>SUM(N67)</f>
        <v>157.51176699999999</v>
      </c>
      <c r="O68" s="7"/>
    </row>
    <row r="69" spans="1:22" ht="18.75">
      <c r="D69" s="103"/>
      <c r="E69" s="103"/>
      <c r="F69" s="90"/>
      <c r="G69" s="90"/>
      <c r="H69" s="94"/>
      <c r="I69" s="114"/>
      <c r="J69" s="114"/>
      <c r="K69" s="106"/>
      <c r="L69" s="106"/>
      <c r="M69" s="128"/>
      <c r="N69" s="19"/>
      <c r="O69" s="19"/>
    </row>
    <row r="70" spans="1:22" ht="18.75">
      <c r="C70" s="108" t="s">
        <v>38</v>
      </c>
      <c r="D70" s="103"/>
      <c r="E70" s="103"/>
      <c r="F70" s="90"/>
      <c r="G70" s="90"/>
      <c r="H70" s="94"/>
      <c r="I70" s="114"/>
      <c r="J70" s="114"/>
      <c r="K70" s="106"/>
      <c r="L70" s="106"/>
      <c r="M70" s="128"/>
      <c r="N70" s="19"/>
      <c r="O70" s="19"/>
    </row>
    <row r="71" spans="1:22" s="10" customFormat="1" ht="15.75">
      <c r="A71" s="10">
        <v>1</v>
      </c>
      <c r="B71" s="10" t="s">
        <v>144</v>
      </c>
      <c r="C71" s="68" t="s">
        <v>173</v>
      </c>
      <c r="D71" s="9" t="s">
        <v>174</v>
      </c>
      <c r="E71" s="9" t="s">
        <v>175</v>
      </c>
      <c r="F71" s="1">
        <v>2</v>
      </c>
      <c r="G71" s="31">
        <v>1</v>
      </c>
      <c r="H71" s="69">
        <v>70.5</v>
      </c>
      <c r="I71" s="31">
        <v>40</v>
      </c>
      <c r="J71" s="31">
        <v>50</v>
      </c>
      <c r="K71" s="71">
        <f>SUM(I71:J71)</f>
        <v>90</v>
      </c>
      <c r="L71" s="6">
        <v>6</v>
      </c>
      <c r="M71" s="127">
        <v>1.3205480000000001</v>
      </c>
      <c r="N71" s="45">
        <f>SUM(K71*M71)</f>
        <v>118.84932000000001</v>
      </c>
      <c r="O71" s="2"/>
      <c r="P71" s="2"/>
      <c r="Q71" s="2"/>
      <c r="R71" s="2"/>
      <c r="S71" s="2"/>
      <c r="T71" s="2"/>
      <c r="U71" s="2"/>
      <c r="V71" s="2"/>
    </row>
    <row r="72" spans="1:22" s="72" customFormat="1" ht="18">
      <c r="A72" s="6"/>
      <c r="B72" s="6"/>
      <c r="C72" s="6"/>
      <c r="D72" s="28"/>
      <c r="E72" s="6"/>
      <c r="F72" s="73"/>
      <c r="G72" s="6"/>
      <c r="H72" s="98"/>
      <c r="I72" s="99"/>
      <c r="J72" s="28"/>
      <c r="K72" s="6"/>
      <c r="L72" s="100"/>
      <c r="M72" s="101" t="s">
        <v>27</v>
      </c>
      <c r="N72" s="131">
        <f>SUM(N71)</f>
        <v>118.84932000000001</v>
      </c>
      <c r="O72" s="7"/>
    </row>
    <row r="73" spans="1:22">
      <c r="D73" s="92"/>
      <c r="E73" s="103"/>
      <c r="G73" s="90"/>
      <c r="I73" s="94"/>
      <c r="J73" s="90"/>
      <c r="L73" s="92"/>
      <c r="M73" s="19"/>
      <c r="N73" s="125"/>
      <c r="O73" s="19"/>
    </row>
    <row r="74" spans="1:22" s="109" customFormat="1" ht="19.5">
      <c r="A74" s="106"/>
      <c r="B74" s="106"/>
      <c r="C74" s="108" t="s">
        <v>37</v>
      </c>
      <c r="D74" s="106"/>
      <c r="E74" s="110"/>
      <c r="F74" s="106"/>
      <c r="G74" s="111"/>
      <c r="H74" s="112"/>
      <c r="I74" s="114"/>
      <c r="J74" s="114"/>
      <c r="K74" s="106"/>
      <c r="L74" s="106"/>
      <c r="M74" s="130"/>
    </row>
    <row r="75" spans="1:22" s="2" customFormat="1" ht="15.75">
      <c r="A75" s="10">
        <v>1</v>
      </c>
      <c r="B75" s="5" t="s">
        <v>115</v>
      </c>
      <c r="C75" s="10" t="s">
        <v>114</v>
      </c>
      <c r="D75" s="9" t="s">
        <v>52</v>
      </c>
      <c r="E75" s="9"/>
      <c r="F75" s="9">
        <v>2</v>
      </c>
      <c r="G75" s="43">
        <v>1</v>
      </c>
      <c r="H75" s="42">
        <v>53</v>
      </c>
      <c r="I75" s="43">
        <v>30</v>
      </c>
      <c r="J75" s="43">
        <v>42</v>
      </c>
      <c r="K75" s="71">
        <f>SUM(I75:J75)</f>
        <v>72</v>
      </c>
      <c r="L75" s="75">
        <v>2</v>
      </c>
      <c r="M75" s="127">
        <v>1.405834</v>
      </c>
      <c r="N75" s="45">
        <f>SUM(K75*M75)</f>
        <v>101.22004800000001</v>
      </c>
      <c r="O75" s="10"/>
      <c r="P75" s="10"/>
      <c r="Q75" s="10"/>
      <c r="R75" s="10"/>
      <c r="S75" s="10"/>
      <c r="T75" s="10"/>
      <c r="U75" s="10"/>
      <c r="V75" s="10"/>
    </row>
    <row r="76" spans="1:22" s="72" customFormat="1" ht="18">
      <c r="A76" s="6"/>
      <c r="B76" s="6"/>
      <c r="C76" s="6"/>
      <c r="D76" s="28"/>
      <c r="E76" s="6"/>
      <c r="F76" s="73"/>
      <c r="G76" s="6"/>
      <c r="H76" s="98"/>
      <c r="I76" s="99"/>
      <c r="J76" s="28"/>
      <c r="K76" s="6"/>
      <c r="L76" s="100"/>
      <c r="M76" s="101" t="s">
        <v>27</v>
      </c>
      <c r="N76" s="131">
        <f>SUM(N75)</f>
        <v>101.22004800000001</v>
      </c>
      <c r="O76" s="7"/>
    </row>
    <row r="77" spans="1:22" ht="18.75">
      <c r="D77" s="103"/>
      <c r="E77" s="103"/>
      <c r="F77" s="90"/>
      <c r="G77" s="90"/>
      <c r="H77" s="94"/>
      <c r="I77" s="114"/>
      <c r="J77" s="114"/>
      <c r="K77" s="106"/>
      <c r="L77" s="106"/>
      <c r="M77" s="128"/>
      <c r="N77" s="19"/>
      <c r="O77" s="19"/>
    </row>
    <row r="78" spans="1:22" s="107" customFormat="1" ht="18.75">
      <c r="A78" s="106"/>
      <c r="C78" s="108" t="s">
        <v>177</v>
      </c>
      <c r="D78" s="115"/>
      <c r="E78" s="115"/>
      <c r="F78" s="106"/>
      <c r="G78" s="106"/>
      <c r="H78" s="114"/>
      <c r="I78" s="114"/>
      <c r="J78" s="114"/>
      <c r="K78" s="106"/>
      <c r="L78" s="106"/>
      <c r="M78" s="129"/>
    </row>
    <row r="79" spans="1:22" s="10" customFormat="1" ht="15.75">
      <c r="A79" s="10">
        <v>1</v>
      </c>
      <c r="B79" s="5" t="s">
        <v>116</v>
      </c>
      <c r="C79" s="10" t="s">
        <v>117</v>
      </c>
      <c r="D79" s="9" t="s">
        <v>118</v>
      </c>
      <c r="E79" s="9"/>
      <c r="F79" s="9">
        <v>1</v>
      </c>
      <c r="G79" s="43">
        <v>1</v>
      </c>
      <c r="H79" s="42">
        <v>56</v>
      </c>
      <c r="I79" s="43">
        <v>29</v>
      </c>
      <c r="J79" s="43">
        <v>41</v>
      </c>
      <c r="K79" s="71">
        <f>SUM(I79:J79)</f>
        <v>70</v>
      </c>
      <c r="L79" s="6">
        <v>1</v>
      </c>
      <c r="M79" s="127">
        <v>1.3478140000000001</v>
      </c>
      <c r="N79" s="45">
        <f>SUM(K79*M79)</f>
        <v>94.346980000000002</v>
      </c>
    </row>
    <row r="80" spans="1:22" s="72" customFormat="1" ht="18">
      <c r="A80" s="6"/>
      <c r="B80" s="6"/>
      <c r="C80" s="6"/>
      <c r="D80" s="28"/>
      <c r="E80" s="6"/>
      <c r="F80" s="73"/>
      <c r="G80" s="6"/>
      <c r="H80" s="98"/>
      <c r="I80" s="99"/>
      <c r="J80" s="28"/>
      <c r="K80" s="6"/>
      <c r="L80" s="100"/>
      <c r="M80" s="101" t="s">
        <v>27</v>
      </c>
      <c r="N80" s="131">
        <f>SUM(N79)</f>
        <v>94.346980000000002</v>
      </c>
      <c r="O80" s="7"/>
    </row>
    <row r="81" spans="1:22" ht="18.75">
      <c r="D81" s="103"/>
      <c r="E81" s="103"/>
      <c r="F81" s="90"/>
      <c r="G81" s="90"/>
      <c r="H81" s="94"/>
      <c r="I81" s="114"/>
      <c r="J81" s="114"/>
      <c r="K81" s="106"/>
      <c r="L81" s="106"/>
      <c r="M81" s="128"/>
      <c r="N81" s="19"/>
      <c r="O81" s="19"/>
    </row>
    <row r="82" spans="1:22" s="107" customFormat="1" ht="18.75">
      <c r="A82" s="106"/>
      <c r="C82" s="108" t="s">
        <v>35</v>
      </c>
      <c r="D82" s="115"/>
      <c r="E82" s="115"/>
      <c r="F82" s="106"/>
      <c r="G82" s="106"/>
      <c r="H82" s="114"/>
      <c r="I82" s="114"/>
      <c r="J82" s="114"/>
      <c r="K82" s="106"/>
      <c r="L82" s="106"/>
      <c r="M82" s="129"/>
    </row>
    <row r="83" spans="1:22" s="16" customFormat="1" ht="15.75">
      <c r="A83" s="10">
        <v>1</v>
      </c>
      <c r="B83" s="5" t="s">
        <v>112</v>
      </c>
      <c r="C83" s="10" t="s">
        <v>134</v>
      </c>
      <c r="D83" s="9" t="s">
        <v>135</v>
      </c>
      <c r="E83" s="9" t="s">
        <v>136</v>
      </c>
      <c r="F83" s="9">
        <v>2</v>
      </c>
      <c r="G83" s="43">
        <v>2</v>
      </c>
      <c r="H83" s="42">
        <v>49</v>
      </c>
      <c r="I83" s="43"/>
      <c r="J83" s="43"/>
      <c r="K83" s="120">
        <v>60</v>
      </c>
      <c r="L83" s="132" t="s">
        <v>78</v>
      </c>
      <c r="M83" s="127">
        <v>1.5000640000000001</v>
      </c>
      <c r="N83" s="45">
        <f>SUM(K83*M83)</f>
        <v>90.003839999999997</v>
      </c>
      <c r="O83" s="10"/>
      <c r="P83" s="10"/>
      <c r="Q83" s="10"/>
      <c r="R83" s="10"/>
      <c r="S83" s="10"/>
      <c r="T83" s="10"/>
      <c r="U83" s="10"/>
      <c r="V83" s="10"/>
    </row>
    <row r="84" spans="1:22" s="72" customFormat="1" ht="18">
      <c r="A84" s="6"/>
      <c r="B84" s="6"/>
      <c r="C84" s="6"/>
      <c r="D84" s="28"/>
      <c r="E84" s="6"/>
      <c r="F84" s="73"/>
      <c r="G84" s="6"/>
      <c r="H84" s="98"/>
      <c r="I84" s="99"/>
      <c r="J84" s="28"/>
      <c r="K84" s="6"/>
      <c r="L84" s="100"/>
      <c r="M84" s="101" t="s">
        <v>27</v>
      </c>
      <c r="N84" s="131">
        <f>SUM(N83)</f>
        <v>90.003839999999997</v>
      </c>
      <c r="O84" s="7"/>
    </row>
    <row r="85" spans="1:22" ht="18.75">
      <c r="D85" s="103"/>
      <c r="E85" s="103"/>
      <c r="F85" s="90"/>
      <c r="G85" s="90"/>
      <c r="H85" s="94"/>
      <c r="I85" s="114"/>
      <c r="J85" s="114"/>
      <c r="K85" s="106"/>
      <c r="L85" s="106"/>
      <c r="M85" s="128"/>
      <c r="N85" s="19"/>
      <c r="O85" s="7"/>
    </row>
    <row r="86" spans="1:22" s="2" customFormat="1" ht="15">
      <c r="A86" s="1"/>
      <c r="B86" s="29" t="s">
        <v>18</v>
      </c>
      <c r="C86" s="68"/>
      <c r="E86" s="1"/>
      <c r="F86" s="134"/>
      <c r="G86" s="134"/>
      <c r="H86" s="1"/>
      <c r="I86" s="29" t="s">
        <v>20</v>
      </c>
      <c r="J86" s="135"/>
      <c r="K86" s="1"/>
      <c r="L86" s="1"/>
      <c r="M86" s="1"/>
      <c r="N86" s="1"/>
      <c r="O86" s="136"/>
    </row>
    <row r="87" spans="1:22">
      <c r="D87" s="92"/>
      <c r="E87" s="103"/>
      <c r="G87" s="90"/>
      <c r="I87" s="94"/>
      <c r="J87" s="90"/>
      <c r="L87" s="92"/>
      <c r="M87" s="19"/>
      <c r="N87" s="19"/>
    </row>
    <row r="88" spans="1:22">
      <c r="D88" s="92"/>
      <c r="E88" s="103"/>
      <c r="G88" s="90"/>
      <c r="I88" s="94"/>
      <c r="J88" s="90"/>
      <c r="L88" s="92"/>
      <c r="M88" s="19"/>
      <c r="N88" s="19"/>
    </row>
    <row r="89" spans="1:22">
      <c r="D89" s="92"/>
      <c r="E89" s="103"/>
      <c r="G89" s="90"/>
      <c r="I89" s="94"/>
      <c r="J89" s="90"/>
      <c r="L89" s="92"/>
      <c r="M89" s="19"/>
      <c r="N89" s="19"/>
    </row>
    <row r="90" spans="1:22">
      <c r="D90" s="92"/>
      <c r="E90" s="103"/>
      <c r="G90" s="90"/>
      <c r="I90" s="94"/>
      <c r="J90" s="90"/>
      <c r="L90" s="92"/>
      <c r="M90" s="19"/>
      <c r="N90" s="19"/>
    </row>
    <row r="91" spans="1:22">
      <c r="D91" s="92"/>
      <c r="E91" s="103"/>
      <c r="G91" s="90"/>
      <c r="I91" s="94"/>
      <c r="J91" s="90"/>
      <c r="L91" s="92"/>
      <c r="M91" s="19"/>
      <c r="N91" s="19"/>
    </row>
    <row r="92" spans="1:22">
      <c r="D92" s="92"/>
      <c r="E92" s="103"/>
      <c r="G92" s="90"/>
      <c r="I92" s="94"/>
      <c r="J92" s="90"/>
      <c r="L92" s="92"/>
      <c r="M92" s="19"/>
      <c r="N92" s="19"/>
    </row>
    <row r="93" spans="1:22">
      <c r="D93" s="92"/>
      <c r="E93" s="103"/>
      <c r="G93" s="90"/>
      <c r="I93" s="94"/>
      <c r="J93" s="90"/>
      <c r="L93" s="92"/>
      <c r="M93" s="19"/>
      <c r="N93" s="19"/>
    </row>
    <row r="94" spans="1:22">
      <c r="D94" s="92"/>
      <c r="E94" s="103"/>
      <c r="G94" s="90"/>
      <c r="I94" s="94"/>
      <c r="J94" s="90"/>
      <c r="L94" s="92"/>
      <c r="M94" s="19"/>
      <c r="N94" s="19"/>
    </row>
    <row r="95" spans="1:22">
      <c r="D95" s="92"/>
      <c r="E95" s="103"/>
      <c r="G95" s="90"/>
      <c r="I95" s="94"/>
      <c r="J95" s="90"/>
      <c r="L95" s="92"/>
      <c r="M95" s="19"/>
      <c r="N95" s="19"/>
    </row>
    <row r="96" spans="1:22">
      <c r="D96" s="92"/>
      <c r="E96" s="103"/>
      <c r="G96" s="90"/>
      <c r="I96" s="94"/>
      <c r="J96" s="90"/>
      <c r="L96" s="92"/>
      <c r="M96" s="19"/>
      <c r="N96" s="19"/>
    </row>
    <row r="97" spans="4:14">
      <c r="D97" s="92"/>
      <c r="E97" s="103"/>
      <c r="G97" s="90"/>
      <c r="I97" s="94"/>
      <c r="J97" s="90"/>
      <c r="L97" s="92"/>
      <c r="M97" s="19"/>
      <c r="N97" s="19"/>
    </row>
    <row r="98" spans="4:14">
      <c r="D98" s="92"/>
      <c r="E98" s="103"/>
      <c r="G98" s="90"/>
      <c r="I98" s="94"/>
      <c r="J98" s="90"/>
      <c r="L98" s="92"/>
      <c r="M98" s="19"/>
      <c r="N98" s="19"/>
    </row>
    <row r="99" spans="4:14">
      <c r="D99" s="92"/>
      <c r="E99" s="103"/>
      <c r="G99" s="90"/>
      <c r="I99" s="94"/>
      <c r="J99" s="90"/>
      <c r="L99" s="92"/>
      <c r="M99" s="19"/>
      <c r="N99" s="19"/>
    </row>
    <row r="100" spans="4:14">
      <c r="D100" s="92"/>
      <c r="E100" s="103"/>
      <c r="G100" s="90"/>
      <c r="I100" s="94"/>
      <c r="J100" s="90"/>
      <c r="L100" s="92"/>
      <c r="M100" s="19"/>
      <c r="N100" s="19"/>
    </row>
    <row r="101" spans="4:14">
      <c r="D101" s="92"/>
      <c r="E101" s="103"/>
      <c r="G101" s="90"/>
      <c r="I101" s="94"/>
      <c r="J101" s="90"/>
      <c r="L101" s="92"/>
      <c r="M101" s="19"/>
      <c r="N101" s="19"/>
    </row>
    <row r="102" spans="4:14">
      <c r="D102" s="92"/>
      <c r="E102" s="103"/>
      <c r="G102" s="90"/>
      <c r="I102" s="94"/>
      <c r="J102" s="90"/>
      <c r="L102" s="92"/>
      <c r="M102" s="19"/>
      <c r="N102" s="19"/>
    </row>
    <row r="103" spans="4:14">
      <c r="D103" s="92"/>
      <c r="E103" s="103"/>
      <c r="G103" s="90"/>
      <c r="I103" s="94"/>
      <c r="J103" s="90"/>
      <c r="L103" s="92"/>
      <c r="M103" s="19"/>
      <c r="N103" s="19"/>
    </row>
    <row r="104" spans="4:14">
      <c r="D104" s="92"/>
      <c r="E104" s="103"/>
      <c r="G104" s="90"/>
      <c r="I104" s="94"/>
      <c r="J104" s="90"/>
      <c r="L104" s="92"/>
      <c r="M104" s="19"/>
      <c r="N104" s="19"/>
    </row>
    <row r="105" spans="4:14">
      <c r="D105" s="92"/>
      <c r="E105" s="103"/>
      <c r="G105" s="90"/>
      <c r="I105" s="94"/>
      <c r="J105" s="90"/>
      <c r="L105" s="92"/>
      <c r="M105" s="19"/>
      <c r="N105" s="19"/>
    </row>
    <row r="106" spans="4:14">
      <c r="D106" s="92"/>
      <c r="E106" s="103"/>
      <c r="G106" s="90"/>
      <c r="I106" s="94"/>
      <c r="J106" s="90"/>
      <c r="L106" s="92"/>
      <c r="M106" s="19"/>
      <c r="N106" s="19"/>
    </row>
    <row r="107" spans="4:14">
      <c r="D107" s="92"/>
      <c r="E107" s="103"/>
      <c r="G107" s="90"/>
      <c r="I107" s="94"/>
      <c r="J107" s="90"/>
      <c r="L107" s="92"/>
      <c r="M107" s="19"/>
      <c r="N107" s="19"/>
    </row>
    <row r="108" spans="4:14">
      <c r="D108" s="92"/>
      <c r="E108" s="103"/>
      <c r="G108" s="90"/>
      <c r="I108" s="94"/>
      <c r="J108" s="90"/>
      <c r="L108" s="92"/>
      <c r="M108" s="19"/>
      <c r="N108" s="19"/>
    </row>
    <row r="109" spans="4:14">
      <c r="D109" s="92"/>
      <c r="E109" s="103"/>
      <c r="G109" s="90"/>
      <c r="I109" s="94"/>
      <c r="J109" s="90"/>
      <c r="L109" s="92"/>
      <c r="M109" s="19"/>
      <c r="N109" s="19"/>
    </row>
    <row r="110" spans="4:14">
      <c r="D110" s="92"/>
      <c r="E110" s="103"/>
      <c r="G110" s="90"/>
      <c r="I110" s="94"/>
      <c r="J110" s="90"/>
      <c r="L110" s="92"/>
      <c r="M110" s="19"/>
      <c r="N110" s="19"/>
    </row>
    <row r="111" spans="4:14">
      <c r="D111" s="92"/>
      <c r="E111" s="103"/>
      <c r="G111" s="90"/>
      <c r="I111" s="94"/>
      <c r="J111" s="90"/>
      <c r="L111" s="92"/>
      <c r="M111" s="19"/>
      <c r="N111" s="19"/>
    </row>
    <row r="112" spans="4:14">
      <c r="D112" s="92"/>
      <c r="E112" s="103"/>
      <c r="G112" s="90"/>
      <c r="I112" s="94"/>
      <c r="J112" s="90"/>
      <c r="L112" s="92"/>
      <c r="M112" s="19"/>
      <c r="N112" s="19"/>
    </row>
    <row r="113" spans="4:14">
      <c r="D113" s="92"/>
      <c r="E113" s="103"/>
      <c r="G113" s="90"/>
      <c r="I113" s="94"/>
      <c r="J113" s="90"/>
      <c r="L113" s="92"/>
      <c r="M113" s="19"/>
      <c r="N113" s="19"/>
    </row>
    <row r="114" spans="4:14">
      <c r="D114" s="92"/>
      <c r="E114" s="103"/>
      <c r="G114" s="90"/>
      <c r="I114" s="94"/>
      <c r="J114" s="90"/>
      <c r="L114" s="92"/>
      <c r="M114" s="19"/>
      <c r="N114" s="19"/>
    </row>
    <row r="115" spans="4:14">
      <c r="D115" s="92"/>
      <c r="E115" s="103"/>
      <c r="G115" s="90"/>
      <c r="I115" s="94"/>
      <c r="J115" s="90"/>
      <c r="L115" s="92"/>
      <c r="M115" s="19"/>
      <c r="N115" s="19"/>
    </row>
    <row r="116" spans="4:14">
      <c r="D116" s="92"/>
      <c r="E116" s="103"/>
      <c r="G116" s="90"/>
      <c r="I116" s="94"/>
      <c r="J116" s="90"/>
      <c r="L116" s="92"/>
      <c r="M116" s="19"/>
      <c r="N116" s="19"/>
    </row>
    <row r="117" spans="4:14">
      <c r="D117" s="92"/>
      <c r="E117" s="103"/>
      <c r="G117" s="90"/>
      <c r="I117" s="94"/>
      <c r="J117" s="90"/>
      <c r="L117" s="92"/>
      <c r="M117" s="19"/>
      <c r="N117" s="19"/>
    </row>
    <row r="118" spans="4:14">
      <c r="D118" s="92"/>
      <c r="E118" s="103"/>
      <c r="G118" s="90"/>
      <c r="I118" s="94"/>
      <c r="J118" s="90"/>
      <c r="L118" s="92"/>
      <c r="M118" s="19"/>
      <c r="N118" s="19"/>
    </row>
    <row r="119" spans="4:14">
      <c r="D119" s="92"/>
      <c r="E119" s="103"/>
      <c r="G119" s="90"/>
      <c r="I119" s="94"/>
      <c r="J119" s="90"/>
      <c r="L119" s="92"/>
      <c r="M119" s="19"/>
      <c r="N119" s="19"/>
    </row>
    <row r="120" spans="4:14">
      <c r="D120" s="92"/>
      <c r="E120" s="103"/>
      <c r="G120" s="90"/>
      <c r="I120" s="94"/>
      <c r="J120" s="90"/>
      <c r="L120" s="92"/>
      <c r="M120" s="19"/>
      <c r="N120" s="19"/>
    </row>
    <row r="121" spans="4:14">
      <c r="D121" s="92"/>
      <c r="E121" s="103"/>
      <c r="G121" s="90"/>
      <c r="I121" s="94"/>
      <c r="J121" s="90"/>
      <c r="L121" s="92"/>
      <c r="M121" s="19"/>
      <c r="N121" s="19"/>
    </row>
    <row r="122" spans="4:14">
      <c r="D122" s="92"/>
      <c r="E122" s="103"/>
      <c r="G122" s="90"/>
      <c r="I122" s="94"/>
      <c r="J122" s="90"/>
      <c r="L122" s="92"/>
      <c r="M122" s="19"/>
      <c r="N122" s="19"/>
    </row>
    <row r="123" spans="4:14">
      <c r="D123" s="92"/>
      <c r="E123" s="103"/>
      <c r="G123" s="90"/>
      <c r="I123" s="94"/>
      <c r="J123" s="90"/>
      <c r="L123" s="92"/>
      <c r="M123" s="19"/>
      <c r="N123" s="19"/>
    </row>
    <row r="124" spans="4:14">
      <c r="D124" s="92"/>
      <c r="E124" s="103"/>
      <c r="G124" s="90"/>
      <c r="I124" s="94"/>
      <c r="J124" s="90"/>
      <c r="L124" s="92"/>
      <c r="M124" s="104"/>
      <c r="N124" s="19"/>
    </row>
    <row r="125" spans="4:14">
      <c r="D125" s="92"/>
      <c r="E125" s="103"/>
      <c r="G125" s="90"/>
      <c r="I125" s="94"/>
      <c r="J125" s="90"/>
      <c r="L125" s="92"/>
      <c r="M125" s="104"/>
      <c r="N125" s="19"/>
    </row>
    <row r="126" spans="4:14">
      <c r="D126" s="92"/>
      <c r="E126" s="103"/>
      <c r="G126" s="90"/>
      <c r="I126" s="94"/>
      <c r="J126" s="90"/>
      <c r="L126" s="92"/>
      <c r="M126" s="104"/>
      <c r="N126" s="19"/>
    </row>
    <row r="127" spans="4:14">
      <c r="D127" s="92"/>
      <c r="E127" s="103"/>
      <c r="G127" s="90"/>
      <c r="I127" s="94"/>
      <c r="J127" s="90"/>
      <c r="L127" s="92"/>
      <c r="M127" s="104"/>
      <c r="N127" s="19"/>
    </row>
    <row r="128" spans="4:14">
      <c r="D128" s="92"/>
      <c r="E128" s="103"/>
      <c r="G128" s="90"/>
      <c r="I128" s="94"/>
      <c r="J128" s="90"/>
      <c r="L128" s="92"/>
      <c r="M128" s="104"/>
      <c r="N128" s="19"/>
    </row>
    <row r="129" spans="4:14">
      <c r="D129" s="92"/>
      <c r="E129" s="103"/>
      <c r="G129" s="90"/>
      <c r="I129" s="94"/>
      <c r="J129" s="90"/>
      <c r="L129" s="92"/>
      <c r="M129" s="104"/>
      <c r="N129" s="19"/>
    </row>
    <row r="130" spans="4:14">
      <c r="D130" s="92"/>
      <c r="E130" s="103"/>
      <c r="G130" s="90"/>
      <c r="I130" s="94"/>
      <c r="J130" s="90"/>
      <c r="L130" s="92"/>
      <c r="M130" s="104"/>
      <c r="N130" s="19"/>
    </row>
    <row r="131" spans="4:14">
      <c r="D131" s="92"/>
      <c r="E131" s="103"/>
      <c r="G131" s="90"/>
      <c r="I131" s="94"/>
      <c r="J131" s="90"/>
      <c r="L131" s="92"/>
      <c r="M131" s="104"/>
      <c r="N131" s="19"/>
    </row>
    <row r="132" spans="4:14">
      <c r="D132" s="92"/>
      <c r="E132" s="103"/>
      <c r="G132" s="90"/>
      <c r="I132" s="94"/>
      <c r="J132" s="90"/>
      <c r="L132" s="92"/>
      <c r="M132" s="104"/>
      <c r="N132" s="19"/>
    </row>
    <row r="133" spans="4:14">
      <c r="D133" s="92"/>
      <c r="E133" s="103"/>
      <c r="G133" s="90"/>
      <c r="I133" s="94"/>
      <c r="J133" s="90"/>
      <c r="L133" s="92"/>
      <c r="M133" s="104"/>
      <c r="N133" s="19"/>
    </row>
    <row r="134" spans="4:14">
      <c r="D134" s="92"/>
      <c r="E134" s="103"/>
      <c r="G134" s="90"/>
      <c r="I134" s="94"/>
      <c r="J134" s="90"/>
      <c r="L134" s="92"/>
      <c r="M134" s="104"/>
      <c r="N134" s="19"/>
    </row>
    <row r="135" spans="4:14">
      <c r="D135" s="92"/>
      <c r="E135" s="103"/>
      <c r="G135" s="90"/>
      <c r="I135" s="94"/>
      <c r="J135" s="90"/>
      <c r="L135" s="92"/>
      <c r="M135" s="104"/>
      <c r="N135" s="19"/>
    </row>
    <row r="136" spans="4:14">
      <c r="D136" s="92"/>
      <c r="E136" s="103"/>
      <c r="G136" s="90"/>
      <c r="I136" s="94"/>
      <c r="J136" s="90"/>
      <c r="L136" s="92"/>
      <c r="M136" s="104"/>
      <c r="N136" s="19"/>
    </row>
    <row r="137" spans="4:14">
      <c r="D137" s="92"/>
      <c r="E137" s="103"/>
      <c r="G137" s="90"/>
      <c r="I137" s="94"/>
      <c r="J137" s="90"/>
      <c r="L137" s="92"/>
      <c r="M137" s="104"/>
      <c r="N137" s="19"/>
    </row>
    <row r="138" spans="4:14">
      <c r="D138" s="92"/>
      <c r="E138" s="103"/>
      <c r="G138" s="90"/>
      <c r="I138" s="94"/>
      <c r="J138" s="90"/>
      <c r="L138" s="92"/>
      <c r="M138" s="104"/>
      <c r="N138" s="19"/>
    </row>
    <row r="139" spans="4:14">
      <c r="D139" s="92"/>
      <c r="E139" s="103"/>
      <c r="G139" s="90"/>
      <c r="I139" s="94"/>
      <c r="J139" s="90"/>
      <c r="L139" s="92"/>
      <c r="M139" s="104"/>
      <c r="N139" s="19"/>
    </row>
    <row r="140" spans="4:14">
      <c r="D140" s="92"/>
      <c r="E140" s="103"/>
      <c r="G140" s="90"/>
      <c r="I140" s="94"/>
      <c r="J140" s="90"/>
      <c r="L140" s="92"/>
      <c r="M140" s="104"/>
      <c r="N140" s="19"/>
    </row>
    <row r="141" spans="4:14">
      <c r="D141" s="92"/>
      <c r="E141" s="103"/>
      <c r="G141" s="90"/>
      <c r="I141" s="94"/>
      <c r="J141" s="90"/>
      <c r="L141" s="92"/>
      <c r="M141" s="104"/>
      <c r="N141" s="19"/>
    </row>
    <row r="142" spans="4:14">
      <c r="D142" s="92"/>
      <c r="E142" s="103"/>
      <c r="G142" s="90"/>
      <c r="I142" s="94"/>
      <c r="J142" s="90"/>
      <c r="L142" s="92"/>
      <c r="M142" s="104"/>
      <c r="N142" s="19"/>
    </row>
    <row r="143" spans="4:14">
      <c r="D143" s="92"/>
      <c r="E143" s="103"/>
      <c r="G143" s="90"/>
      <c r="I143" s="94"/>
      <c r="J143" s="90"/>
      <c r="L143" s="92"/>
      <c r="M143" s="104"/>
      <c r="N143" s="19"/>
    </row>
    <row r="144" spans="4:14">
      <c r="D144" s="92"/>
      <c r="E144" s="103"/>
      <c r="G144" s="90"/>
      <c r="I144" s="94"/>
      <c r="J144" s="90"/>
      <c r="L144" s="92"/>
      <c r="M144" s="104"/>
      <c r="N144" s="19"/>
    </row>
  </sheetData>
  <mergeCells count="3">
    <mergeCell ref="A3:N3"/>
    <mergeCell ref="A1:N1"/>
    <mergeCell ref="A2:N2"/>
  </mergeCells>
  <phoneticPr fontId="0" type="noConversion"/>
  <printOptions horizontalCentered="1" gridLines="1"/>
  <pageMargins left="0.39370078740157483" right="0.19685039370078741" top="0.42" bottom="0.56000000000000005" header="0.23" footer="0.19685039370078741"/>
  <pageSetup paperSize="9" scale="85" fitToHeight="6" orientation="portrait" verticalDpi="300" r:id="rId1"/>
  <headerFooter alignWithMargins="0">
    <oddFooter>&amp;LВиконавець: Пархоменко В.К.
Файл:&amp;F Лист:&amp;A&amp;RСтор. &amp;P 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opLeftCell="A6" zoomScale="85" zoomScaleNormal="55" workbookViewId="0">
      <pane ySplit="1" topLeftCell="A7" activePane="bottomLeft" state="frozen"/>
      <selection activeCell="A6" sqref="A6"/>
      <selection pane="bottomLeft" activeCell="C43" sqref="C43"/>
    </sheetView>
  </sheetViews>
  <sheetFormatPr defaultRowHeight="15.75"/>
  <cols>
    <col min="1" max="1" width="4.140625" style="2" customWidth="1"/>
    <col min="2" max="2" width="8.85546875" style="29" customWidth="1"/>
    <col min="3" max="3" width="27.42578125" style="68" customWidth="1"/>
    <col min="4" max="4" width="7" style="139" customWidth="1"/>
    <col min="5" max="5" width="7" style="2" customWidth="1"/>
    <col min="6" max="6" width="11.140625" style="1" customWidth="1"/>
    <col min="7" max="7" width="11.7109375" style="1" customWidth="1"/>
    <col min="8" max="8" width="6.140625" style="1" customWidth="1"/>
    <col min="9" max="9" width="6" style="31" customWidth="1"/>
    <col min="10" max="10" width="8" style="69" customWidth="1"/>
    <col min="11" max="12" width="7.85546875" style="31" customWidth="1"/>
    <col min="13" max="13" width="8.28515625" style="78" customWidth="1"/>
    <col min="14" max="14" width="8.42578125" style="1" customWidth="1"/>
    <col min="15" max="15" width="6.5703125" style="1" customWidth="1"/>
    <col min="16" max="16" width="9" style="147" customWidth="1"/>
    <col min="17" max="17" width="8.28515625" style="70" customWidth="1"/>
    <col min="18" max="18" width="1.42578125" style="2" customWidth="1"/>
    <col min="19" max="19" width="28.42578125" style="2" customWidth="1"/>
    <col min="20" max="20" width="8.140625" style="2" customWidth="1"/>
    <col min="21" max="21" width="9.28515625" style="2" customWidth="1"/>
    <col min="22" max="22" width="8.28515625" style="2" customWidth="1"/>
    <col min="23" max="16384" width="9.140625" style="2"/>
  </cols>
  <sheetData>
    <row r="1" spans="1:25" ht="15">
      <c r="A1" s="187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25">
      <c r="A2" s="188" t="s">
        <v>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25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25" ht="15">
      <c r="A4" s="5" t="s">
        <v>55</v>
      </c>
      <c r="B4" s="2"/>
      <c r="C4" s="2"/>
      <c r="D4" s="1"/>
      <c r="E4" s="29"/>
      <c r="J4" s="30"/>
      <c r="M4" s="31"/>
      <c r="P4" s="145"/>
      <c r="Q4" s="7" t="s">
        <v>100</v>
      </c>
    </row>
    <row r="5" spans="1:25" ht="15">
      <c r="B5" s="32"/>
      <c r="C5" s="33"/>
      <c r="D5" s="33"/>
      <c r="E5" s="33"/>
      <c r="F5" s="33"/>
      <c r="G5" s="33"/>
      <c r="H5" s="33"/>
      <c r="I5" s="140"/>
      <c r="J5" s="33"/>
      <c r="K5" s="33"/>
      <c r="L5" s="33"/>
      <c r="M5" s="33"/>
      <c r="N5" s="33"/>
      <c r="O5" s="33"/>
      <c r="P5" s="146"/>
      <c r="Q5" s="33"/>
    </row>
    <row r="6" spans="1:25" s="15" customFormat="1" ht="93" customHeight="1">
      <c r="A6" s="11" t="s">
        <v>24</v>
      </c>
      <c r="B6" s="11" t="s">
        <v>66</v>
      </c>
      <c r="C6" s="13" t="s">
        <v>2</v>
      </c>
      <c r="D6" s="11" t="s">
        <v>107</v>
      </c>
      <c r="E6" s="11" t="s">
        <v>0</v>
      </c>
      <c r="F6" s="11" t="s">
        <v>46</v>
      </c>
      <c r="G6" s="11" t="s">
        <v>47</v>
      </c>
      <c r="H6" s="34" t="s">
        <v>15</v>
      </c>
      <c r="I6" s="141" t="s">
        <v>14</v>
      </c>
      <c r="J6" s="35" t="s">
        <v>5</v>
      </c>
      <c r="K6" s="36" t="s">
        <v>6</v>
      </c>
      <c r="L6" s="36" t="s">
        <v>25</v>
      </c>
      <c r="M6" s="36" t="s">
        <v>8</v>
      </c>
      <c r="N6" s="11" t="s">
        <v>3</v>
      </c>
      <c r="O6" s="47" t="s">
        <v>90</v>
      </c>
      <c r="P6" s="144" t="s">
        <v>61</v>
      </c>
      <c r="Q6" s="37" t="s">
        <v>62</v>
      </c>
    </row>
    <row r="7" spans="1:25">
      <c r="B7" s="5"/>
      <c r="E7" s="10"/>
      <c r="F7" s="9"/>
      <c r="G7" s="117" t="s">
        <v>26</v>
      </c>
      <c r="M7" s="31"/>
      <c r="N7" s="31"/>
      <c r="O7" s="31"/>
    </row>
    <row r="8" spans="1:25" s="10" customFormat="1" ht="16.5" customHeight="1">
      <c r="A8" s="16"/>
      <c r="B8" s="38" t="s">
        <v>101</v>
      </c>
      <c r="C8" s="39"/>
      <c r="D8" s="40"/>
      <c r="E8" s="39"/>
      <c r="F8" s="39"/>
      <c r="G8" s="39"/>
      <c r="H8" s="39"/>
      <c r="I8" s="143"/>
      <c r="J8" s="40"/>
      <c r="K8" s="40"/>
      <c r="L8" s="31"/>
      <c r="M8" s="31"/>
      <c r="N8" s="119"/>
      <c r="O8" s="119"/>
      <c r="P8" s="148"/>
      <c r="Q8" s="39"/>
      <c r="R8" s="16"/>
      <c r="S8" s="16"/>
      <c r="T8" s="16"/>
      <c r="U8" s="16"/>
      <c r="V8" s="16"/>
      <c r="W8" s="16"/>
      <c r="X8" s="16"/>
      <c r="Y8" s="16"/>
    </row>
    <row r="9" spans="1:25" s="16" customFormat="1">
      <c r="A9" s="10">
        <v>1</v>
      </c>
      <c r="B9" s="5" t="s">
        <v>103</v>
      </c>
      <c r="C9" s="8" t="s">
        <v>104</v>
      </c>
      <c r="D9" s="119" t="s">
        <v>108</v>
      </c>
      <c r="E9" s="10">
        <v>2000</v>
      </c>
      <c r="F9" s="9" t="s">
        <v>96</v>
      </c>
      <c r="G9" s="9" t="s">
        <v>75</v>
      </c>
      <c r="H9" s="9">
        <v>1</v>
      </c>
      <c r="I9" s="43">
        <v>1</v>
      </c>
      <c r="J9" s="42">
        <v>40</v>
      </c>
      <c r="K9" s="43">
        <v>21</v>
      </c>
      <c r="L9" s="43">
        <v>30</v>
      </c>
      <c r="M9" s="71">
        <f>SUM(K9:L9)</f>
        <v>51</v>
      </c>
      <c r="N9" s="75">
        <v>1</v>
      </c>
      <c r="O9" s="118"/>
      <c r="P9" s="149">
        <v>1.8212060000000001</v>
      </c>
      <c r="Q9" s="45">
        <f>SUM(M9*P9)</f>
        <v>92.881506000000002</v>
      </c>
      <c r="R9" s="10"/>
      <c r="S9" s="10"/>
      <c r="T9" s="10"/>
      <c r="U9" s="10"/>
      <c r="V9" s="10"/>
      <c r="W9" s="10"/>
      <c r="X9" s="10"/>
      <c r="Y9" s="10"/>
    </row>
    <row r="10" spans="1:25" s="16" customFormat="1">
      <c r="B10" s="38" t="s">
        <v>102</v>
      </c>
      <c r="C10" s="39"/>
      <c r="D10" s="40"/>
      <c r="E10" s="39"/>
      <c r="F10" s="39"/>
      <c r="G10" s="39"/>
      <c r="H10" s="39"/>
      <c r="I10" s="143"/>
      <c r="J10" s="40"/>
      <c r="K10" s="40"/>
      <c r="L10" s="31"/>
      <c r="M10" s="31"/>
      <c r="N10" s="119"/>
      <c r="O10" s="119"/>
      <c r="P10" s="148"/>
      <c r="Q10" s="39"/>
    </row>
    <row r="11" spans="1:25" s="16" customFormat="1">
      <c r="A11" s="10">
        <v>1</v>
      </c>
      <c r="B11" s="5" t="s">
        <v>109</v>
      </c>
      <c r="C11" s="10" t="s">
        <v>111</v>
      </c>
      <c r="D11" s="9" t="s">
        <v>108</v>
      </c>
      <c r="E11" s="10">
        <v>2000</v>
      </c>
      <c r="F11" s="9" t="s">
        <v>96</v>
      </c>
      <c r="G11" s="9" t="s">
        <v>75</v>
      </c>
      <c r="H11" s="9">
        <v>1</v>
      </c>
      <c r="I11" s="43">
        <v>1</v>
      </c>
      <c r="J11" s="42">
        <v>48.5</v>
      </c>
      <c r="K11" s="43">
        <v>25</v>
      </c>
      <c r="L11" s="43">
        <v>32</v>
      </c>
      <c r="M11" s="71">
        <f>SUM(K11:L11)</f>
        <v>57</v>
      </c>
      <c r="N11" s="6">
        <v>1</v>
      </c>
      <c r="O11" s="6"/>
      <c r="P11" s="149">
        <v>1.5134700000000001</v>
      </c>
      <c r="Q11" s="45">
        <f>SUM(M11*P11)</f>
        <v>86.267790000000005</v>
      </c>
      <c r="R11" s="10"/>
      <c r="S11" s="10"/>
      <c r="T11" s="10"/>
      <c r="U11" s="10"/>
      <c r="V11" s="10"/>
      <c r="W11" s="10"/>
      <c r="X11" s="10"/>
      <c r="Y11" s="10"/>
    </row>
    <row r="12" spans="1:25" s="10" customFormat="1">
      <c r="A12" s="10">
        <v>2</v>
      </c>
      <c r="B12" s="5" t="s">
        <v>112</v>
      </c>
      <c r="C12" s="10" t="s">
        <v>113</v>
      </c>
      <c r="D12" s="9" t="s">
        <v>108</v>
      </c>
      <c r="E12" s="10">
        <v>2000</v>
      </c>
      <c r="F12" s="9" t="s">
        <v>96</v>
      </c>
      <c r="G12" s="9" t="s">
        <v>75</v>
      </c>
      <c r="H12" s="9">
        <v>1</v>
      </c>
      <c r="I12" s="43">
        <v>1</v>
      </c>
      <c r="J12" s="42">
        <v>49</v>
      </c>
      <c r="K12" s="43">
        <v>24</v>
      </c>
      <c r="L12" s="43">
        <v>31</v>
      </c>
      <c r="M12" s="71">
        <f>SUM(K12:L12)</f>
        <v>55</v>
      </c>
      <c r="N12" s="75">
        <v>2</v>
      </c>
      <c r="O12" s="118"/>
      <c r="P12" s="149">
        <v>1.5000640000000001</v>
      </c>
      <c r="Q12" s="45">
        <f>SUM(M12*P12)</f>
        <v>82.503520000000009</v>
      </c>
    </row>
    <row r="13" spans="1:25" s="10" customFormat="1">
      <c r="A13" s="10">
        <v>3</v>
      </c>
      <c r="B13" s="5" t="s">
        <v>112</v>
      </c>
      <c r="C13" s="10" t="s">
        <v>134</v>
      </c>
      <c r="D13" s="9" t="s">
        <v>108</v>
      </c>
      <c r="E13" s="10">
        <v>1999</v>
      </c>
      <c r="F13" s="9" t="s">
        <v>135</v>
      </c>
      <c r="G13" s="9" t="s">
        <v>136</v>
      </c>
      <c r="H13" s="9">
        <v>2</v>
      </c>
      <c r="I13" s="43">
        <v>2</v>
      </c>
      <c r="J13" s="42">
        <v>49</v>
      </c>
      <c r="K13" s="43"/>
      <c r="L13" s="43"/>
      <c r="M13" s="71">
        <v>60</v>
      </c>
      <c r="N13" s="132" t="s">
        <v>78</v>
      </c>
      <c r="O13" s="118"/>
      <c r="P13" s="149">
        <v>1.5000640000000001</v>
      </c>
      <c r="Q13" s="45">
        <f>SUM(M13*P13)</f>
        <v>90.003839999999997</v>
      </c>
    </row>
    <row r="14" spans="1:25" s="10" customFormat="1">
      <c r="A14" s="16"/>
      <c r="B14" s="38" t="s">
        <v>160</v>
      </c>
      <c r="C14" s="39"/>
      <c r="D14" s="40"/>
      <c r="E14" s="39"/>
      <c r="F14" s="39"/>
      <c r="G14" s="39"/>
      <c r="H14" s="39"/>
      <c r="I14" s="143"/>
      <c r="J14" s="40"/>
      <c r="K14" s="40"/>
      <c r="L14" s="31"/>
      <c r="M14" s="31"/>
      <c r="N14" s="119"/>
      <c r="O14" s="119"/>
      <c r="P14" s="148"/>
      <c r="Q14" s="41"/>
      <c r="R14" s="16"/>
    </row>
    <row r="15" spans="1:25" s="10" customFormat="1" ht="17.25" customHeight="1">
      <c r="A15" s="10">
        <v>1</v>
      </c>
      <c r="B15" s="5" t="s">
        <v>115</v>
      </c>
      <c r="C15" s="10" t="s">
        <v>119</v>
      </c>
      <c r="D15" s="9"/>
      <c r="E15" s="10">
        <v>1995</v>
      </c>
      <c r="F15" s="9" t="s">
        <v>1</v>
      </c>
      <c r="G15" s="9" t="s">
        <v>74</v>
      </c>
      <c r="H15" s="9">
        <v>2</v>
      </c>
      <c r="I15" s="43">
        <v>1</v>
      </c>
      <c r="J15" s="42">
        <v>52</v>
      </c>
      <c r="K15" s="43">
        <v>35</v>
      </c>
      <c r="L15" s="43">
        <v>43</v>
      </c>
      <c r="M15" s="71">
        <f>SUM(K15:L15)</f>
        <v>78</v>
      </c>
      <c r="N15" s="6">
        <v>1</v>
      </c>
      <c r="O15" s="6"/>
      <c r="P15" s="149">
        <v>1.4274070000000001</v>
      </c>
      <c r="Q15" s="45">
        <f>SUM(M15*P15)</f>
        <v>111.33774600000001</v>
      </c>
    </row>
    <row r="16" spans="1:25" s="10" customFormat="1">
      <c r="A16" s="10">
        <v>2</v>
      </c>
      <c r="B16" s="5" t="s">
        <v>115</v>
      </c>
      <c r="C16" s="10" t="s">
        <v>114</v>
      </c>
      <c r="D16" s="9" t="s">
        <v>93</v>
      </c>
      <c r="E16" s="10">
        <v>2000</v>
      </c>
      <c r="F16" s="9" t="s">
        <v>52</v>
      </c>
      <c r="G16" s="9"/>
      <c r="H16" s="9">
        <v>2</v>
      </c>
      <c r="I16" s="43">
        <v>1</v>
      </c>
      <c r="J16" s="42">
        <v>53</v>
      </c>
      <c r="K16" s="43">
        <v>30</v>
      </c>
      <c r="L16" s="43">
        <v>42</v>
      </c>
      <c r="M16" s="71">
        <f>SUM(K16:L16)</f>
        <v>72</v>
      </c>
      <c r="N16" s="75">
        <v>2</v>
      </c>
      <c r="O16" s="118"/>
      <c r="P16" s="149">
        <v>1.405834</v>
      </c>
      <c r="Q16" s="45">
        <f>SUM(M16*P16)</f>
        <v>101.22004800000001</v>
      </c>
    </row>
    <row r="17" spans="1:25" s="10" customFormat="1">
      <c r="A17" s="10">
        <v>3</v>
      </c>
      <c r="B17" s="5" t="s">
        <v>115</v>
      </c>
      <c r="C17" s="10" t="s">
        <v>132</v>
      </c>
      <c r="D17" s="9" t="s">
        <v>92</v>
      </c>
      <c r="E17" s="10">
        <v>1999</v>
      </c>
      <c r="F17" s="9" t="s">
        <v>9</v>
      </c>
      <c r="G17" s="9" t="s">
        <v>60</v>
      </c>
      <c r="H17" s="9">
        <v>3</v>
      </c>
      <c r="I17" s="43">
        <v>7</v>
      </c>
      <c r="J17" s="42">
        <v>55</v>
      </c>
      <c r="K17" s="43"/>
      <c r="L17" s="43"/>
      <c r="M17" s="71">
        <v>93</v>
      </c>
      <c r="N17" s="132" t="s">
        <v>78</v>
      </c>
      <c r="O17" s="6"/>
      <c r="P17" s="149">
        <v>1.3661140000000001</v>
      </c>
      <c r="Q17" s="45">
        <f>SUM(M17*P17)</f>
        <v>127.048602</v>
      </c>
    </row>
    <row r="18" spans="1:25" s="10" customFormat="1">
      <c r="A18" s="10">
        <v>4</v>
      </c>
      <c r="B18" s="5" t="s">
        <v>115</v>
      </c>
      <c r="C18" s="10" t="s">
        <v>133</v>
      </c>
      <c r="D18" s="9" t="s">
        <v>93</v>
      </c>
      <c r="E18" s="10">
        <v>2000</v>
      </c>
      <c r="F18" s="9" t="s">
        <v>96</v>
      </c>
      <c r="G18" s="9" t="s">
        <v>75</v>
      </c>
      <c r="H18" s="9">
        <v>1</v>
      </c>
      <c r="I18" s="43">
        <v>2</v>
      </c>
      <c r="J18" s="42">
        <v>55</v>
      </c>
      <c r="K18" s="43"/>
      <c r="L18" s="43"/>
      <c r="M18" s="71">
        <v>70</v>
      </c>
      <c r="N18" s="132" t="s">
        <v>78</v>
      </c>
      <c r="O18" s="118"/>
      <c r="P18" s="149">
        <v>1.3661140000000001</v>
      </c>
      <c r="Q18" s="45">
        <f>SUM(M18*P18)</f>
        <v>95.627980000000008</v>
      </c>
    </row>
    <row r="19" spans="1:25" s="10" customFormat="1">
      <c r="A19" s="16"/>
      <c r="B19" s="38" t="s">
        <v>161</v>
      </c>
      <c r="C19" s="39"/>
      <c r="D19" s="40"/>
      <c r="E19" s="39"/>
      <c r="F19" s="39"/>
      <c r="G19" s="39"/>
      <c r="H19" s="39"/>
      <c r="I19" s="143"/>
      <c r="J19" s="40"/>
      <c r="K19" s="40"/>
      <c r="L19" s="31"/>
      <c r="M19" s="31"/>
      <c r="N19" s="119"/>
      <c r="O19" s="119"/>
      <c r="P19" s="148"/>
      <c r="Q19" s="41"/>
      <c r="R19" s="16"/>
    </row>
    <row r="20" spans="1:25" s="10" customFormat="1">
      <c r="A20" s="10">
        <v>1</v>
      </c>
      <c r="B20" s="5" t="s">
        <v>116</v>
      </c>
      <c r="C20" s="10" t="s">
        <v>117</v>
      </c>
      <c r="D20" s="9" t="s">
        <v>93</v>
      </c>
      <c r="E20" s="10">
        <v>2000</v>
      </c>
      <c r="F20" s="9" t="s">
        <v>118</v>
      </c>
      <c r="G20" s="9"/>
      <c r="H20" s="9">
        <v>1</v>
      </c>
      <c r="I20" s="43">
        <v>1</v>
      </c>
      <c r="J20" s="42">
        <v>56</v>
      </c>
      <c r="K20" s="43">
        <v>29</v>
      </c>
      <c r="L20" s="43">
        <v>41</v>
      </c>
      <c r="M20" s="71">
        <f>SUM(K20:L20)</f>
        <v>70</v>
      </c>
      <c r="N20" s="6">
        <v>1</v>
      </c>
      <c r="O20" s="6"/>
      <c r="P20" s="149">
        <v>1.3478140000000001</v>
      </c>
      <c r="Q20" s="45">
        <f>SUM(M20*P20)</f>
        <v>94.346980000000002</v>
      </c>
    </row>
    <row r="21" spans="1:25" s="16" customFormat="1">
      <c r="B21" s="38" t="s">
        <v>162</v>
      </c>
      <c r="C21" s="39"/>
      <c r="D21" s="40"/>
      <c r="E21" s="39"/>
      <c r="F21" s="39"/>
      <c r="G21" s="39"/>
      <c r="H21" s="39"/>
      <c r="I21" s="143"/>
      <c r="J21" s="40"/>
      <c r="K21" s="40"/>
      <c r="L21" s="40"/>
      <c r="M21" s="40"/>
      <c r="N21" s="119"/>
      <c r="O21" s="119"/>
      <c r="P21" s="148"/>
      <c r="Q21" s="41"/>
      <c r="S21" s="10"/>
      <c r="T21" s="10"/>
      <c r="U21" s="10"/>
      <c r="V21" s="9"/>
      <c r="W21" s="9"/>
      <c r="X21" s="9"/>
      <c r="Y21" s="9"/>
    </row>
    <row r="22" spans="1:25" s="10" customFormat="1">
      <c r="A22" s="10">
        <v>1</v>
      </c>
      <c r="B22" s="5" t="s">
        <v>120</v>
      </c>
      <c r="C22" s="10" t="s">
        <v>124</v>
      </c>
      <c r="D22" s="9"/>
      <c r="E22" s="10">
        <v>1996</v>
      </c>
      <c r="F22" s="9" t="s">
        <v>50</v>
      </c>
      <c r="G22" s="9" t="s">
        <v>125</v>
      </c>
      <c r="H22" s="9" t="s">
        <v>51</v>
      </c>
      <c r="I22" s="43">
        <v>2</v>
      </c>
      <c r="J22" s="42">
        <v>64</v>
      </c>
      <c r="K22" s="43">
        <v>23</v>
      </c>
      <c r="L22" s="43">
        <v>27</v>
      </c>
      <c r="M22" s="71">
        <f>SUM(K22:L22)</f>
        <v>50</v>
      </c>
      <c r="N22" s="6">
        <v>1</v>
      </c>
      <c r="O22" s="6"/>
      <c r="P22" s="149">
        <v>1.230998</v>
      </c>
      <c r="Q22" s="45">
        <f>SUM(M22*P22)</f>
        <v>61.549900000000001</v>
      </c>
    </row>
    <row r="23" spans="1:25" s="10" customFormat="1" ht="17.25" customHeight="1">
      <c r="A23" s="10">
        <v>2</v>
      </c>
      <c r="B23" s="5" t="s">
        <v>120</v>
      </c>
      <c r="C23" s="10" t="s">
        <v>81</v>
      </c>
      <c r="D23" s="9" t="s">
        <v>93</v>
      </c>
      <c r="E23" s="10">
        <v>1999</v>
      </c>
      <c r="F23" s="9" t="s">
        <v>50</v>
      </c>
      <c r="G23" s="9" t="s">
        <v>59</v>
      </c>
      <c r="H23" s="9">
        <v>3</v>
      </c>
      <c r="I23" s="43">
        <v>2</v>
      </c>
      <c r="J23" s="42">
        <v>64</v>
      </c>
      <c r="K23" s="43"/>
      <c r="L23" s="43"/>
      <c r="M23" s="71">
        <v>90</v>
      </c>
      <c r="N23" s="132" t="s">
        <v>78</v>
      </c>
      <c r="O23" s="6"/>
      <c r="P23" s="149">
        <v>1.230998</v>
      </c>
      <c r="Q23" s="45">
        <f>SUM(M23*P23)</f>
        <v>110.78982000000001</v>
      </c>
    </row>
    <row r="24" spans="1:25" s="10" customFormat="1">
      <c r="A24" s="10">
        <v>3</v>
      </c>
      <c r="B24" s="5" t="s">
        <v>120</v>
      </c>
      <c r="C24" s="10" t="s">
        <v>121</v>
      </c>
      <c r="D24" s="9" t="s">
        <v>108</v>
      </c>
      <c r="E24" s="10">
        <v>2000</v>
      </c>
      <c r="F24" s="9" t="s">
        <v>96</v>
      </c>
      <c r="G24" s="9" t="s">
        <v>75</v>
      </c>
      <c r="H24" s="9">
        <v>1</v>
      </c>
      <c r="I24" s="43">
        <v>1</v>
      </c>
      <c r="J24" s="151">
        <v>63.5</v>
      </c>
      <c r="K24" s="43"/>
      <c r="L24" s="43"/>
      <c r="M24" s="71">
        <v>70</v>
      </c>
      <c r="N24" s="132" t="s">
        <v>78</v>
      </c>
      <c r="O24" s="118"/>
      <c r="P24" s="149">
        <v>1.2370110000000001</v>
      </c>
      <c r="Q24" s="45">
        <f>SUM(M24*P24)</f>
        <v>86.590770000000006</v>
      </c>
    </row>
    <row r="25" spans="1:25" s="16" customFormat="1">
      <c r="B25" s="38" t="s">
        <v>163</v>
      </c>
      <c r="C25" s="39"/>
      <c r="D25" s="40"/>
      <c r="E25" s="39"/>
      <c r="F25" s="39"/>
      <c r="G25" s="39"/>
      <c r="H25" s="39"/>
      <c r="I25" s="143"/>
      <c r="J25" s="40"/>
      <c r="K25" s="40"/>
      <c r="L25" s="40"/>
      <c r="M25" s="40"/>
      <c r="N25" s="119"/>
      <c r="O25" s="119"/>
      <c r="P25" s="148"/>
      <c r="Q25" s="41"/>
      <c r="S25" s="10"/>
      <c r="T25" s="10"/>
      <c r="U25" s="10"/>
      <c r="V25" s="9"/>
      <c r="W25" s="9"/>
      <c r="X25" s="9"/>
      <c r="Y25" s="9"/>
    </row>
    <row r="26" spans="1:25" s="10" customFormat="1">
      <c r="A26" s="10">
        <v>1</v>
      </c>
      <c r="B26" s="5" t="s">
        <v>122</v>
      </c>
      <c r="C26" s="10" t="s">
        <v>123</v>
      </c>
      <c r="D26" s="9"/>
      <c r="E26" s="10">
        <v>2001</v>
      </c>
      <c r="F26" s="9" t="s">
        <v>9</v>
      </c>
      <c r="G26" s="9" t="s">
        <v>60</v>
      </c>
      <c r="H26" s="9">
        <v>1</v>
      </c>
      <c r="I26" s="43">
        <v>5</v>
      </c>
      <c r="J26" s="42">
        <v>67.5</v>
      </c>
      <c r="K26" s="43">
        <v>30</v>
      </c>
      <c r="L26" s="43">
        <v>36</v>
      </c>
      <c r="M26" s="71">
        <f>SUM(K26:L26)</f>
        <v>66</v>
      </c>
      <c r="N26" s="75">
        <v>1</v>
      </c>
      <c r="O26" s="118"/>
      <c r="P26" s="149">
        <v>1.1927239999999999</v>
      </c>
      <c r="Q26" s="45">
        <f>SUM(M26*P26)</f>
        <v>78.71978399999999</v>
      </c>
    </row>
    <row r="27" spans="1:25" s="10" customFormat="1" ht="17.25" customHeight="1">
      <c r="A27" s="10">
        <v>2</v>
      </c>
      <c r="B27" s="5" t="s">
        <v>122</v>
      </c>
      <c r="C27" s="10" t="s">
        <v>126</v>
      </c>
      <c r="D27" s="9"/>
      <c r="E27" s="10">
        <v>2000</v>
      </c>
      <c r="F27" s="9" t="s">
        <v>48</v>
      </c>
      <c r="G27" s="9" t="s">
        <v>127</v>
      </c>
      <c r="H27" s="9">
        <v>2</v>
      </c>
      <c r="I27" s="43">
        <v>5</v>
      </c>
      <c r="J27" s="42">
        <v>70</v>
      </c>
      <c r="K27" s="43">
        <v>23</v>
      </c>
      <c r="L27" s="43">
        <v>31</v>
      </c>
      <c r="M27" s="71">
        <f>SUM(K27:L27)</f>
        <v>54</v>
      </c>
      <c r="N27" s="6">
        <v>2</v>
      </c>
      <c r="O27" s="6"/>
      <c r="P27" s="149">
        <v>1.1690149999999999</v>
      </c>
      <c r="Q27" s="45">
        <f>SUM(M27*P27)</f>
        <v>63.126809999999992</v>
      </c>
    </row>
    <row r="28" spans="1:25" s="10" customFormat="1" ht="16.5" customHeight="1">
      <c r="A28" s="16"/>
      <c r="B28" s="38" t="s">
        <v>164</v>
      </c>
      <c r="C28" s="39"/>
      <c r="D28" s="40"/>
      <c r="E28" s="39"/>
      <c r="F28" s="39"/>
      <c r="G28" s="39"/>
      <c r="H28" s="39"/>
      <c r="I28" s="143"/>
      <c r="J28" s="40"/>
      <c r="K28" s="40"/>
      <c r="L28" s="40"/>
      <c r="M28" s="138"/>
      <c r="N28" s="119"/>
      <c r="O28" s="119"/>
      <c r="P28" s="148"/>
      <c r="Q28" s="41"/>
      <c r="R28" s="16"/>
      <c r="S28" s="16"/>
      <c r="T28" s="16"/>
      <c r="U28" s="16"/>
      <c r="V28" s="16"/>
      <c r="W28" s="16"/>
      <c r="X28" s="16"/>
      <c r="Y28" s="16"/>
    </row>
    <row r="29" spans="1:25" s="10" customFormat="1">
      <c r="A29" s="10">
        <v>1</v>
      </c>
      <c r="B29" s="5" t="s">
        <v>109</v>
      </c>
      <c r="C29" s="10" t="s">
        <v>130</v>
      </c>
      <c r="D29" s="9"/>
      <c r="E29" s="10">
        <v>2000</v>
      </c>
      <c r="F29" s="9" t="s">
        <v>48</v>
      </c>
      <c r="G29" s="9" t="s">
        <v>85</v>
      </c>
      <c r="H29" s="9">
        <v>2</v>
      </c>
      <c r="I29" s="43">
        <v>1</v>
      </c>
      <c r="J29" s="42">
        <v>71.5</v>
      </c>
      <c r="K29" s="43">
        <v>25</v>
      </c>
      <c r="L29" s="43">
        <v>37</v>
      </c>
      <c r="M29" s="71">
        <f>SUM(K29:L29)</f>
        <v>62</v>
      </c>
      <c r="N29" s="75">
        <v>1</v>
      </c>
      <c r="O29" s="118"/>
      <c r="P29" s="149">
        <v>1.156058</v>
      </c>
      <c r="Q29" s="45">
        <f>SUM(M29*P29)</f>
        <v>71.675595999999999</v>
      </c>
    </row>
    <row r="30" spans="1:25" s="16" customFormat="1">
      <c r="A30" s="10">
        <v>2</v>
      </c>
      <c r="B30" s="5" t="s">
        <v>109</v>
      </c>
      <c r="C30" s="10" t="s">
        <v>131</v>
      </c>
      <c r="D30" s="9"/>
      <c r="E30" s="10">
        <v>2000</v>
      </c>
      <c r="F30" s="9" t="s">
        <v>48</v>
      </c>
      <c r="G30" s="9" t="s">
        <v>85</v>
      </c>
      <c r="H30" s="9">
        <v>2</v>
      </c>
      <c r="I30" s="43">
        <v>1</v>
      </c>
      <c r="J30" s="42">
        <v>73</v>
      </c>
      <c r="K30" s="43">
        <v>30</v>
      </c>
      <c r="L30" s="43">
        <v>31</v>
      </c>
      <c r="M30" s="71">
        <f>SUM(K30:L30)</f>
        <v>61</v>
      </c>
      <c r="N30" s="6">
        <v>2</v>
      </c>
      <c r="O30" s="6"/>
      <c r="P30" s="149">
        <v>1.143967</v>
      </c>
      <c r="Q30" s="45">
        <f>SUM(M30*P30)</f>
        <v>69.781987000000001</v>
      </c>
      <c r="R30" s="10"/>
      <c r="S30" s="10"/>
      <c r="T30" s="10"/>
      <c r="U30" s="10"/>
      <c r="V30" s="10"/>
      <c r="W30" s="10"/>
      <c r="X30" s="10"/>
      <c r="Y30" s="10"/>
    </row>
    <row r="31" spans="1:25" s="10" customFormat="1">
      <c r="A31" s="10">
        <v>3</v>
      </c>
      <c r="B31" s="5" t="s">
        <v>109</v>
      </c>
      <c r="C31" s="10" t="s">
        <v>110</v>
      </c>
      <c r="D31" s="9"/>
      <c r="E31" s="10">
        <v>1999</v>
      </c>
      <c r="F31" s="9" t="s">
        <v>48</v>
      </c>
      <c r="G31" s="9" t="s">
        <v>85</v>
      </c>
      <c r="H31" s="9">
        <v>2</v>
      </c>
      <c r="I31" s="43">
        <v>2</v>
      </c>
      <c r="J31" s="42">
        <v>76</v>
      </c>
      <c r="K31" s="43">
        <v>22</v>
      </c>
      <c r="L31" s="43">
        <v>28</v>
      </c>
      <c r="M31" s="71">
        <f>SUM(K31:L31)</f>
        <v>50</v>
      </c>
      <c r="N31" s="6">
        <v>3</v>
      </c>
      <c r="O31" s="6"/>
      <c r="P31" s="149">
        <v>1.122136</v>
      </c>
      <c r="Q31" s="45">
        <f>SUM(M31*P31)</f>
        <v>56.1068</v>
      </c>
    </row>
    <row r="32" spans="1:25" s="10" customFormat="1" ht="16.5" customHeight="1">
      <c r="A32" s="16"/>
      <c r="B32" s="38" t="s">
        <v>165</v>
      </c>
      <c r="C32" s="39"/>
      <c r="D32" s="40"/>
      <c r="E32" s="39"/>
      <c r="F32" s="39"/>
      <c r="G32" s="39"/>
      <c r="H32" s="39"/>
      <c r="I32" s="143"/>
      <c r="J32" s="40"/>
      <c r="K32" s="40"/>
      <c r="L32" s="40"/>
      <c r="M32" s="138"/>
      <c r="N32" s="119"/>
      <c r="O32" s="119"/>
      <c r="P32" s="148"/>
      <c r="Q32" s="41"/>
      <c r="R32" s="16"/>
      <c r="S32" s="16"/>
      <c r="T32" s="16"/>
      <c r="U32" s="16"/>
      <c r="V32" s="16"/>
      <c r="W32" s="16"/>
      <c r="X32" s="16"/>
      <c r="Y32" s="16"/>
    </row>
    <row r="33" spans="1:25" s="10" customFormat="1" ht="17.25" customHeight="1">
      <c r="A33" s="10">
        <v>1</v>
      </c>
      <c r="B33" s="5" t="s">
        <v>128</v>
      </c>
      <c r="C33" s="10" t="s">
        <v>129</v>
      </c>
      <c r="D33" s="9" t="s">
        <v>108</v>
      </c>
      <c r="E33" s="10">
        <v>1999</v>
      </c>
      <c r="F33" s="9" t="s">
        <v>50</v>
      </c>
      <c r="G33" s="9" t="s">
        <v>59</v>
      </c>
      <c r="H33" s="9">
        <v>2</v>
      </c>
      <c r="I33" s="43">
        <v>1</v>
      </c>
      <c r="J33" s="42">
        <v>81</v>
      </c>
      <c r="K33" s="43">
        <v>31</v>
      </c>
      <c r="L33" s="43">
        <v>32</v>
      </c>
      <c r="M33" s="71">
        <f>SUM(K33:L33)</f>
        <v>63</v>
      </c>
      <c r="N33" s="75">
        <v>1</v>
      </c>
      <c r="O33" s="118"/>
      <c r="P33" s="149">
        <v>1.0917619999999999</v>
      </c>
      <c r="Q33" s="45">
        <f>SUM(M33*P33)</f>
        <v>68.781005999999991</v>
      </c>
    </row>
    <row r="34" spans="1:25" ht="27.6" customHeight="1"/>
    <row r="35" spans="1:25">
      <c r="B35" s="5"/>
      <c r="E35" s="10"/>
      <c r="F35" s="9"/>
      <c r="G35" s="28" t="s">
        <v>11</v>
      </c>
      <c r="M35" s="31"/>
      <c r="N35" s="31"/>
      <c r="O35" s="31"/>
    </row>
    <row r="36" spans="1:25">
      <c r="A36" s="10"/>
      <c r="B36" s="38" t="s">
        <v>105</v>
      </c>
      <c r="C36" s="8"/>
      <c r="D36" s="119"/>
      <c r="E36" s="10"/>
      <c r="F36" s="9"/>
      <c r="G36" s="9"/>
      <c r="H36" s="9"/>
      <c r="I36" s="43"/>
      <c r="J36" s="42"/>
      <c r="K36" s="43"/>
      <c r="L36" s="43"/>
      <c r="M36" s="31"/>
      <c r="N36" s="6"/>
      <c r="O36" s="6"/>
      <c r="P36" s="149"/>
      <c r="Q36" s="44"/>
      <c r="R36" s="10"/>
      <c r="S36" s="10"/>
      <c r="T36" s="10"/>
      <c r="U36" s="10"/>
      <c r="V36" s="10"/>
      <c r="W36" s="10"/>
      <c r="X36" s="10"/>
      <c r="Y36" s="10"/>
    </row>
    <row r="37" spans="1:25">
      <c r="A37" s="2">
        <v>1</v>
      </c>
      <c r="B37" s="10" t="s">
        <v>137</v>
      </c>
      <c r="C37" s="8" t="s">
        <v>82</v>
      </c>
      <c r="D37" s="119"/>
      <c r="E37" s="8">
        <v>1994</v>
      </c>
      <c r="F37" s="9" t="s">
        <v>1</v>
      </c>
      <c r="G37" s="9" t="s">
        <v>138</v>
      </c>
      <c r="H37" s="9" t="s">
        <v>51</v>
      </c>
      <c r="I37" s="43">
        <v>1</v>
      </c>
      <c r="J37" s="42">
        <v>59.5</v>
      </c>
      <c r="K37" s="43">
        <v>53</v>
      </c>
      <c r="L37" s="43">
        <v>72</v>
      </c>
      <c r="M37" s="71">
        <f>SUM(K37:L37)</f>
        <v>125</v>
      </c>
      <c r="N37" s="6">
        <v>1</v>
      </c>
      <c r="O37" s="6" t="s">
        <v>91</v>
      </c>
      <c r="P37" s="152">
        <v>1.4803770000000001</v>
      </c>
      <c r="Q37" s="45">
        <f>SUM(M37*P37)</f>
        <v>185.04712499999999</v>
      </c>
      <c r="R37" s="10"/>
      <c r="S37" s="10"/>
      <c r="T37" s="10"/>
      <c r="U37" s="10"/>
      <c r="V37" s="10"/>
      <c r="W37" s="10"/>
      <c r="X37" s="10"/>
      <c r="Y37" s="10"/>
    </row>
    <row r="38" spans="1:25">
      <c r="A38" s="2">
        <v>2</v>
      </c>
      <c r="B38" s="10" t="s">
        <v>137</v>
      </c>
      <c r="C38" s="68" t="s">
        <v>140</v>
      </c>
      <c r="E38" s="2">
        <v>2000</v>
      </c>
      <c r="F38" s="9" t="s">
        <v>48</v>
      </c>
      <c r="G38" s="1" t="s">
        <v>127</v>
      </c>
      <c r="H38" s="1">
        <v>1</v>
      </c>
      <c r="I38" s="31">
        <v>5</v>
      </c>
      <c r="J38" s="69">
        <v>59</v>
      </c>
      <c r="K38" s="31">
        <v>40</v>
      </c>
      <c r="L38" s="31">
        <v>56</v>
      </c>
      <c r="M38" s="71">
        <f>SUM(K38:L38)</f>
        <v>96</v>
      </c>
      <c r="N38" s="6">
        <v>2</v>
      </c>
      <c r="P38" s="153">
        <v>1.4895769999999999</v>
      </c>
      <c r="Q38" s="45">
        <f>SUM(M38*P38)</f>
        <v>142.999392</v>
      </c>
    </row>
    <row r="39" spans="1:25">
      <c r="A39" s="10">
        <v>3</v>
      </c>
      <c r="B39" s="10" t="s">
        <v>137</v>
      </c>
      <c r="C39" s="68" t="s">
        <v>139</v>
      </c>
      <c r="E39" s="2">
        <v>2001</v>
      </c>
      <c r="F39" s="9" t="s">
        <v>50</v>
      </c>
      <c r="G39" s="1" t="s">
        <v>59</v>
      </c>
      <c r="H39" s="1">
        <v>1</v>
      </c>
      <c r="I39" s="31">
        <v>1</v>
      </c>
      <c r="J39" s="69">
        <v>59</v>
      </c>
      <c r="K39" s="31">
        <v>37</v>
      </c>
      <c r="L39" s="31">
        <v>55</v>
      </c>
      <c r="M39" s="71">
        <f>SUM(K39:L39)</f>
        <v>92</v>
      </c>
      <c r="N39" s="6">
        <v>3</v>
      </c>
      <c r="P39" s="153">
        <v>1.4895769999999999</v>
      </c>
      <c r="Q39" s="45">
        <f>SUM(M39*P39)</f>
        <v>137.04108399999998</v>
      </c>
    </row>
    <row r="40" spans="1:25" ht="7.15" customHeight="1">
      <c r="B40" s="5"/>
      <c r="E40" s="10"/>
      <c r="F40" s="9"/>
      <c r="G40" s="28"/>
      <c r="M40" s="31"/>
      <c r="N40" s="31"/>
      <c r="O40" s="31"/>
    </row>
    <row r="41" spans="1:25">
      <c r="A41" s="10"/>
      <c r="B41" s="38" t="s">
        <v>106</v>
      </c>
      <c r="C41" s="8"/>
      <c r="D41" s="119"/>
      <c r="E41" s="10"/>
      <c r="F41" s="9"/>
      <c r="G41" s="9"/>
      <c r="H41" s="9"/>
      <c r="I41" s="43"/>
      <c r="J41" s="42"/>
      <c r="K41" s="43"/>
      <c r="L41" s="43"/>
      <c r="M41" s="31"/>
      <c r="N41" s="6"/>
      <c r="O41" s="6"/>
      <c r="P41" s="149"/>
      <c r="Q41" s="44"/>
      <c r="R41" s="10"/>
      <c r="S41" s="10"/>
      <c r="T41" s="10"/>
      <c r="U41" s="10"/>
      <c r="V41" s="10"/>
      <c r="W41" s="10"/>
      <c r="X41" s="10"/>
      <c r="Y41" s="10"/>
    </row>
    <row r="42" spans="1:25">
      <c r="A42" s="10">
        <v>1</v>
      </c>
      <c r="B42" s="10" t="s">
        <v>141</v>
      </c>
      <c r="C42" s="10" t="s">
        <v>142</v>
      </c>
      <c r="D42" s="9"/>
      <c r="E42" s="10">
        <v>1996</v>
      </c>
      <c r="F42" s="9" t="s">
        <v>1</v>
      </c>
      <c r="G42" s="9" t="s">
        <v>143</v>
      </c>
      <c r="H42" s="9">
        <v>3</v>
      </c>
      <c r="I42" s="43">
        <v>5</v>
      </c>
      <c r="J42" s="42">
        <v>66</v>
      </c>
      <c r="K42" s="43">
        <v>45</v>
      </c>
      <c r="L42" s="43">
        <v>72</v>
      </c>
      <c r="M42" s="71">
        <f>SUM(K42:L42)</f>
        <v>117</v>
      </c>
      <c r="N42" s="6">
        <v>1</v>
      </c>
      <c r="O42" s="6"/>
      <c r="P42" s="152">
        <v>1.377319</v>
      </c>
      <c r="Q42" s="45">
        <f>SUM(M42*P42)</f>
        <v>161.146323</v>
      </c>
      <c r="R42" s="10"/>
      <c r="S42" s="10"/>
      <c r="T42" s="10"/>
      <c r="U42" s="10"/>
      <c r="V42" s="10"/>
      <c r="W42" s="10"/>
      <c r="X42" s="10"/>
      <c r="Y42" s="10"/>
    </row>
    <row r="43" spans="1:25">
      <c r="A43" s="10">
        <v>2</v>
      </c>
      <c r="B43" s="10" t="s">
        <v>141</v>
      </c>
      <c r="C43" s="68" t="s">
        <v>181</v>
      </c>
      <c r="E43" s="2">
        <v>1999</v>
      </c>
      <c r="F43" s="1" t="s">
        <v>9</v>
      </c>
      <c r="G43" s="1" t="s">
        <v>60</v>
      </c>
      <c r="H43" s="1">
        <v>1</v>
      </c>
      <c r="I43" s="31">
        <v>10</v>
      </c>
      <c r="J43" s="69">
        <v>65</v>
      </c>
      <c r="K43" s="31">
        <v>41</v>
      </c>
      <c r="L43" s="31">
        <v>70</v>
      </c>
      <c r="M43" s="71">
        <f>SUM(K43:L43)</f>
        <v>111</v>
      </c>
      <c r="N43" s="6">
        <v>2</v>
      </c>
      <c r="P43" s="153">
        <v>1.391392</v>
      </c>
      <c r="Q43" s="45">
        <f>SUM(M43*P43)</f>
        <v>154.444512</v>
      </c>
    </row>
    <row r="44" spans="1:25" ht="7.9" customHeight="1">
      <c r="M44" s="31"/>
    </row>
    <row r="45" spans="1:25">
      <c r="A45" s="10"/>
      <c r="B45" s="38" t="s">
        <v>170</v>
      </c>
      <c r="C45" s="8"/>
      <c r="D45" s="119"/>
      <c r="E45" s="72"/>
      <c r="F45" s="6"/>
      <c r="G45" s="6"/>
      <c r="H45" s="6"/>
      <c r="I45" s="75"/>
      <c r="J45" s="74"/>
      <c r="K45" s="75"/>
      <c r="L45" s="75"/>
      <c r="M45" s="31"/>
      <c r="N45" s="6"/>
      <c r="O45" s="6"/>
      <c r="P45" s="149"/>
      <c r="Q45" s="76"/>
      <c r="S45" s="10"/>
      <c r="T45" s="10"/>
      <c r="U45" s="10"/>
      <c r="V45" s="10"/>
      <c r="W45" s="10"/>
      <c r="X45" s="10"/>
      <c r="Y45" s="10"/>
    </row>
    <row r="46" spans="1:25">
      <c r="A46" s="10">
        <v>1</v>
      </c>
      <c r="B46" s="10" t="s">
        <v>144</v>
      </c>
      <c r="C46" s="10" t="s">
        <v>73</v>
      </c>
      <c r="D46" s="9"/>
      <c r="E46" s="10">
        <v>1997</v>
      </c>
      <c r="F46" s="9" t="s">
        <v>23</v>
      </c>
      <c r="G46" s="9" t="s">
        <v>58</v>
      </c>
      <c r="H46" s="9">
        <v>4</v>
      </c>
      <c r="I46" s="43">
        <v>3</v>
      </c>
      <c r="J46" s="42">
        <v>71.5</v>
      </c>
      <c r="K46" s="43">
        <v>87</v>
      </c>
      <c r="L46" s="43">
        <v>110</v>
      </c>
      <c r="M46" s="71">
        <f t="shared" ref="M46:M51" si="0">SUM(K46:L46)</f>
        <v>197</v>
      </c>
      <c r="N46" s="6">
        <v>1</v>
      </c>
      <c r="O46" s="6"/>
      <c r="P46" s="152">
        <v>1.3092349999999999</v>
      </c>
      <c r="Q46" s="45">
        <f t="shared" ref="Q46:Q51" si="1">SUM(M46*P46)</f>
        <v>257.91929499999998</v>
      </c>
      <c r="R46" s="10"/>
      <c r="S46" s="10"/>
      <c r="T46" s="10"/>
      <c r="U46" s="10"/>
      <c r="V46" s="10"/>
      <c r="W46" s="10"/>
      <c r="X46" s="10"/>
      <c r="Y46" s="10"/>
    </row>
    <row r="47" spans="1:25" s="10" customFormat="1">
      <c r="A47" s="10">
        <v>2</v>
      </c>
      <c r="B47" s="10" t="s">
        <v>144</v>
      </c>
      <c r="C47" s="10" t="s">
        <v>147</v>
      </c>
      <c r="D47" s="9"/>
      <c r="E47" s="10">
        <v>1997</v>
      </c>
      <c r="F47" s="9" t="s">
        <v>48</v>
      </c>
      <c r="G47" s="9" t="s">
        <v>85</v>
      </c>
      <c r="H47" s="9">
        <v>2</v>
      </c>
      <c r="I47" s="43">
        <v>4</v>
      </c>
      <c r="J47" s="42">
        <v>68</v>
      </c>
      <c r="K47" s="43">
        <v>70</v>
      </c>
      <c r="L47" s="43">
        <v>85</v>
      </c>
      <c r="M47" s="71">
        <f t="shared" si="0"/>
        <v>155</v>
      </c>
      <c r="N47" s="6">
        <v>2</v>
      </c>
      <c r="O47" s="6"/>
      <c r="P47" s="152">
        <v>1.350832</v>
      </c>
      <c r="Q47" s="45">
        <f t="shared" si="1"/>
        <v>209.37896000000001</v>
      </c>
    </row>
    <row r="48" spans="1:25" s="10" customFormat="1">
      <c r="A48" s="10">
        <v>3</v>
      </c>
      <c r="B48" s="10" t="s">
        <v>144</v>
      </c>
      <c r="C48" s="68" t="s">
        <v>148</v>
      </c>
      <c r="D48" s="139"/>
      <c r="E48" s="10">
        <v>1997</v>
      </c>
      <c r="F48" s="9" t="s">
        <v>9</v>
      </c>
      <c r="G48" s="9" t="s">
        <v>60</v>
      </c>
      <c r="H48" s="1">
        <v>3</v>
      </c>
      <c r="I48" s="31">
        <v>10</v>
      </c>
      <c r="J48" s="69">
        <v>69.5</v>
      </c>
      <c r="K48" s="31">
        <v>62</v>
      </c>
      <c r="L48" s="31">
        <v>76</v>
      </c>
      <c r="M48" s="71">
        <f t="shared" si="0"/>
        <v>138</v>
      </c>
      <c r="N48" s="6">
        <v>3</v>
      </c>
      <c r="O48" s="1"/>
      <c r="P48" s="153">
        <v>1.3323069999999999</v>
      </c>
      <c r="Q48" s="45">
        <f t="shared" si="1"/>
        <v>183.85836599999999</v>
      </c>
      <c r="R48" s="2"/>
      <c r="S48" s="2"/>
      <c r="T48" s="2"/>
      <c r="U48" s="2"/>
      <c r="V48" s="2"/>
      <c r="W48" s="2"/>
      <c r="X48" s="2"/>
      <c r="Y48" s="2"/>
    </row>
    <row r="49" spans="1:25">
      <c r="A49" s="10">
        <v>4</v>
      </c>
      <c r="B49" s="10" t="s">
        <v>144</v>
      </c>
      <c r="C49" s="68" t="s">
        <v>145</v>
      </c>
      <c r="E49" s="2">
        <v>1999</v>
      </c>
      <c r="F49" s="1" t="s">
        <v>9</v>
      </c>
      <c r="G49" s="1" t="s">
        <v>60</v>
      </c>
      <c r="H49" s="1">
        <v>1</v>
      </c>
      <c r="I49" s="31">
        <v>9</v>
      </c>
      <c r="J49" s="69">
        <v>72.8</v>
      </c>
      <c r="K49" s="31">
        <v>50</v>
      </c>
      <c r="L49" s="31">
        <v>70</v>
      </c>
      <c r="M49" s="71">
        <f t="shared" si="0"/>
        <v>120</v>
      </c>
      <c r="N49" s="6">
        <v>4</v>
      </c>
      <c r="O49" s="6"/>
      <c r="P49" s="153">
        <v>1.2941579999999999</v>
      </c>
      <c r="Q49" s="45">
        <f t="shared" si="1"/>
        <v>155.29895999999999</v>
      </c>
    </row>
    <row r="50" spans="1:25">
      <c r="A50" s="10">
        <v>5</v>
      </c>
      <c r="B50" s="10" t="s">
        <v>144</v>
      </c>
      <c r="C50" s="10" t="s">
        <v>146</v>
      </c>
      <c r="D50" s="9"/>
      <c r="E50" s="10">
        <v>1999</v>
      </c>
      <c r="F50" s="1" t="s">
        <v>9</v>
      </c>
      <c r="G50" s="1" t="s">
        <v>60</v>
      </c>
      <c r="H50" s="9">
        <v>1</v>
      </c>
      <c r="I50" s="43">
        <v>8</v>
      </c>
      <c r="J50" s="42">
        <v>68.5</v>
      </c>
      <c r="K50" s="43">
        <v>42</v>
      </c>
      <c r="L50" s="43">
        <v>65</v>
      </c>
      <c r="M50" s="71">
        <f t="shared" si="0"/>
        <v>107</v>
      </c>
      <c r="N50" s="6">
        <v>5</v>
      </c>
      <c r="O50" s="6"/>
      <c r="P50" s="152">
        <v>1.344535</v>
      </c>
      <c r="Q50" s="45">
        <f t="shared" si="1"/>
        <v>143.86524500000002</v>
      </c>
      <c r="R50" s="10"/>
      <c r="S50" s="10"/>
      <c r="T50" s="10"/>
      <c r="U50" s="10"/>
      <c r="V50" s="10"/>
      <c r="W50" s="10"/>
      <c r="X50" s="10"/>
      <c r="Y50" s="10"/>
    </row>
    <row r="51" spans="1:25" s="10" customFormat="1">
      <c r="A51" s="10">
        <v>6</v>
      </c>
      <c r="B51" s="10" t="s">
        <v>144</v>
      </c>
      <c r="C51" s="68" t="s">
        <v>173</v>
      </c>
      <c r="D51" s="139"/>
      <c r="E51" s="10">
        <v>2000</v>
      </c>
      <c r="F51" s="9" t="s">
        <v>174</v>
      </c>
      <c r="G51" s="9" t="s">
        <v>175</v>
      </c>
      <c r="H51" s="1">
        <v>2</v>
      </c>
      <c r="I51" s="31">
        <v>1</v>
      </c>
      <c r="J51" s="69">
        <v>70.5</v>
      </c>
      <c r="K51" s="31">
        <v>40</v>
      </c>
      <c r="L51" s="31">
        <v>50</v>
      </c>
      <c r="M51" s="71">
        <f t="shared" si="0"/>
        <v>90</v>
      </c>
      <c r="N51" s="6">
        <v>6</v>
      </c>
      <c r="O51" s="1"/>
      <c r="P51" s="153">
        <v>1.3205480000000001</v>
      </c>
      <c r="Q51" s="45">
        <f t="shared" si="1"/>
        <v>118.84932000000001</v>
      </c>
      <c r="R51" s="2"/>
      <c r="S51" s="2"/>
      <c r="T51" s="2"/>
      <c r="U51" s="2"/>
      <c r="V51" s="2"/>
      <c r="W51" s="2"/>
      <c r="X51" s="2"/>
      <c r="Y51" s="2"/>
    </row>
    <row r="52" spans="1:25" ht="7.9" customHeight="1">
      <c r="M52" s="31"/>
    </row>
    <row r="53" spans="1:25">
      <c r="A53" s="10"/>
      <c r="B53" s="38" t="s">
        <v>165</v>
      </c>
      <c r="C53" s="8"/>
      <c r="D53" s="119"/>
      <c r="E53" s="10"/>
      <c r="F53" s="9"/>
      <c r="G53" s="9"/>
      <c r="H53" s="9"/>
      <c r="I53" s="43"/>
      <c r="J53" s="42"/>
      <c r="K53" s="43"/>
      <c r="L53" s="43"/>
      <c r="M53" s="31"/>
      <c r="N53" s="6"/>
      <c r="O53" s="6"/>
      <c r="P53" s="149"/>
      <c r="Q53" s="46"/>
      <c r="R53" s="10"/>
      <c r="S53" s="10"/>
      <c r="T53" s="10"/>
      <c r="U53" s="10"/>
      <c r="V53" s="10"/>
      <c r="W53" s="10"/>
      <c r="X53" s="10"/>
      <c r="Y53" s="10"/>
    </row>
    <row r="54" spans="1:25" s="10" customFormat="1">
      <c r="A54" s="10">
        <v>1</v>
      </c>
      <c r="B54" s="5" t="s">
        <v>167</v>
      </c>
      <c r="C54" s="10" t="s">
        <v>95</v>
      </c>
      <c r="D54" s="9"/>
      <c r="E54" s="10">
        <v>1997</v>
      </c>
      <c r="F54" s="1" t="s">
        <v>1</v>
      </c>
      <c r="G54" s="9" t="s">
        <v>151</v>
      </c>
      <c r="H54" s="9">
        <v>4</v>
      </c>
      <c r="I54" s="43">
        <v>4</v>
      </c>
      <c r="J54" s="42">
        <v>77.5</v>
      </c>
      <c r="K54" s="43">
        <v>75</v>
      </c>
      <c r="L54" s="43">
        <v>100</v>
      </c>
      <c r="M54" s="71">
        <f>SUM(K54:L54)</f>
        <v>175</v>
      </c>
      <c r="N54" s="6">
        <v>1</v>
      </c>
      <c r="O54" s="6"/>
      <c r="P54" s="152">
        <v>1.249593</v>
      </c>
      <c r="Q54" s="45">
        <f>SUM(M54*P54)</f>
        <v>218.678775</v>
      </c>
    </row>
    <row r="55" spans="1:25">
      <c r="A55" s="10">
        <v>2</v>
      </c>
      <c r="B55" s="5" t="s">
        <v>167</v>
      </c>
      <c r="C55" s="8" t="s">
        <v>152</v>
      </c>
      <c r="D55" s="119"/>
      <c r="E55" s="8">
        <v>1998</v>
      </c>
      <c r="F55" s="9" t="s">
        <v>9</v>
      </c>
      <c r="G55" s="9" t="s">
        <v>60</v>
      </c>
      <c r="H55" s="9">
        <v>2</v>
      </c>
      <c r="I55" s="43">
        <v>9</v>
      </c>
      <c r="J55" s="42">
        <v>81</v>
      </c>
      <c r="K55" s="43">
        <v>59</v>
      </c>
      <c r="L55" s="43">
        <v>85</v>
      </c>
      <c r="M55" s="71">
        <f>SUM(K55:L55)</f>
        <v>144</v>
      </c>
      <c r="N55" s="6">
        <v>2</v>
      </c>
      <c r="P55" s="153">
        <v>1.22035</v>
      </c>
      <c r="Q55" s="45">
        <f>SUM(M55*P55)</f>
        <v>175.7304</v>
      </c>
    </row>
    <row r="56" spans="1:25" s="10" customFormat="1">
      <c r="A56" s="2">
        <v>3</v>
      </c>
      <c r="B56" s="5" t="s">
        <v>167</v>
      </c>
      <c r="C56" s="68" t="s">
        <v>84</v>
      </c>
      <c r="D56" s="139"/>
      <c r="E56" s="2">
        <v>1997</v>
      </c>
      <c r="F56" s="9" t="s">
        <v>48</v>
      </c>
      <c r="G56" s="1" t="s">
        <v>85</v>
      </c>
      <c r="H56" s="1">
        <v>3</v>
      </c>
      <c r="I56" s="31">
        <v>3</v>
      </c>
      <c r="J56" s="42">
        <v>73.5</v>
      </c>
      <c r="K56" s="43">
        <v>57</v>
      </c>
      <c r="L56" s="43">
        <v>80</v>
      </c>
      <c r="M56" s="71">
        <f>SUM(K56:L56)</f>
        <v>137</v>
      </c>
      <c r="N56" s="6">
        <v>3</v>
      </c>
      <c r="O56" s="6"/>
      <c r="P56" s="152">
        <v>1.28786</v>
      </c>
      <c r="Q56" s="45">
        <f>SUM(M56*P56)</f>
        <v>176.43682000000001</v>
      </c>
    </row>
    <row r="57" spans="1:25" s="10" customFormat="1">
      <c r="A57" s="10">
        <v>4</v>
      </c>
      <c r="B57" s="5" t="s">
        <v>167</v>
      </c>
      <c r="C57" s="68" t="s">
        <v>150</v>
      </c>
      <c r="D57" s="139"/>
      <c r="E57" s="2">
        <v>1999</v>
      </c>
      <c r="F57" s="1" t="s">
        <v>1</v>
      </c>
      <c r="G57" s="1" t="s">
        <v>74</v>
      </c>
      <c r="H57" s="1">
        <v>2</v>
      </c>
      <c r="I57" s="31">
        <v>1</v>
      </c>
      <c r="J57" s="69">
        <v>79</v>
      </c>
      <c r="K57" s="31">
        <v>50</v>
      </c>
      <c r="L57" s="31">
        <v>72</v>
      </c>
      <c r="M57" s="71">
        <f>SUM(K57:L57)</f>
        <v>122</v>
      </c>
      <c r="N57" s="6">
        <v>4</v>
      </c>
      <c r="O57" s="1"/>
      <c r="P57" s="152">
        <v>1.236615</v>
      </c>
      <c r="Q57" s="45">
        <f>SUM(M57*P57)</f>
        <v>150.86703</v>
      </c>
    </row>
    <row r="58" spans="1:25" s="10" customFormat="1">
      <c r="A58" s="2">
        <v>5</v>
      </c>
      <c r="B58" s="5" t="s">
        <v>167</v>
      </c>
      <c r="C58" s="68" t="s">
        <v>149</v>
      </c>
      <c r="D58" s="139"/>
      <c r="E58" s="2">
        <v>1999</v>
      </c>
      <c r="F58" s="1" t="s">
        <v>23</v>
      </c>
      <c r="G58" s="1" t="s">
        <v>58</v>
      </c>
      <c r="H58" s="1">
        <v>2</v>
      </c>
      <c r="I58" s="31">
        <v>3</v>
      </c>
      <c r="J58" s="69">
        <v>75.5</v>
      </c>
      <c r="K58" s="31">
        <v>50</v>
      </c>
      <c r="L58" s="31">
        <v>70</v>
      </c>
      <c r="M58" s="120">
        <f>SUM(K58:L58)</f>
        <v>120</v>
      </c>
      <c r="N58" s="6">
        <v>5</v>
      </c>
      <c r="O58" s="1"/>
      <c r="P58" s="152">
        <v>1.2728470000000001</v>
      </c>
      <c r="Q58" s="45">
        <f>SUM(M58*P58)</f>
        <v>152.74164000000002</v>
      </c>
    </row>
    <row r="59" spans="1:25" ht="8.4499999999999993" customHeight="1">
      <c r="M59" s="31"/>
    </row>
    <row r="60" spans="1:25">
      <c r="A60" s="10"/>
      <c r="B60" s="38" t="s">
        <v>171</v>
      </c>
      <c r="C60" s="8"/>
      <c r="D60" s="119"/>
      <c r="E60" s="10"/>
      <c r="F60" s="9"/>
      <c r="G60" s="9"/>
      <c r="H60" s="9"/>
      <c r="I60" s="43"/>
      <c r="J60" s="42"/>
      <c r="K60" s="43"/>
      <c r="L60" s="43"/>
      <c r="M60" s="31"/>
      <c r="N60" s="6"/>
      <c r="O60" s="6"/>
      <c r="P60" s="149"/>
      <c r="Q60" s="46"/>
      <c r="R60" s="10"/>
      <c r="S60" s="10"/>
      <c r="T60" s="10"/>
      <c r="U60" s="10"/>
      <c r="V60" s="10"/>
      <c r="W60" s="10"/>
      <c r="X60" s="10"/>
      <c r="Y60" s="10"/>
    </row>
    <row r="61" spans="1:25" s="10" customFormat="1">
      <c r="A61" s="10">
        <v>1</v>
      </c>
      <c r="B61" s="5" t="s">
        <v>168</v>
      </c>
      <c r="C61" s="68" t="s">
        <v>94</v>
      </c>
      <c r="D61" s="139"/>
      <c r="E61" s="2">
        <v>1999</v>
      </c>
      <c r="F61" s="1" t="s">
        <v>48</v>
      </c>
      <c r="G61" s="1" t="s">
        <v>85</v>
      </c>
      <c r="H61" s="1">
        <v>3</v>
      </c>
      <c r="I61" s="31">
        <v>2</v>
      </c>
      <c r="J61" s="69">
        <v>87</v>
      </c>
      <c r="K61" s="31">
        <v>75</v>
      </c>
      <c r="L61" s="31">
        <v>85</v>
      </c>
      <c r="M61" s="71">
        <f t="shared" ref="M61:M66" si="2">SUM(K61:L61)</f>
        <v>160</v>
      </c>
      <c r="N61" s="6">
        <v>1</v>
      </c>
      <c r="O61" s="1"/>
      <c r="P61" s="153">
        <v>1.1777960000000001</v>
      </c>
      <c r="Q61" s="45">
        <f t="shared" ref="Q61:Q66" si="3">SUM(M61*P61)</f>
        <v>188.44736</v>
      </c>
      <c r="R61" s="2"/>
      <c r="S61" s="2"/>
      <c r="T61" s="2"/>
      <c r="U61" s="2"/>
      <c r="V61" s="2"/>
      <c r="W61" s="2"/>
      <c r="X61" s="2"/>
      <c r="Y61" s="2"/>
    </row>
    <row r="62" spans="1:25" s="10" customFormat="1">
      <c r="A62" s="2">
        <v>2</v>
      </c>
      <c r="B62" s="5" t="s">
        <v>168</v>
      </c>
      <c r="C62" s="10" t="s">
        <v>89</v>
      </c>
      <c r="D62" s="9"/>
      <c r="E62" s="10">
        <v>1997</v>
      </c>
      <c r="F62" s="9" t="s">
        <v>1</v>
      </c>
      <c r="G62" s="9" t="s">
        <v>151</v>
      </c>
      <c r="H62" s="9">
        <v>4</v>
      </c>
      <c r="I62" s="43">
        <v>4</v>
      </c>
      <c r="J62" s="42">
        <v>86.7</v>
      </c>
      <c r="K62" s="43">
        <v>65</v>
      </c>
      <c r="L62" s="43">
        <v>85</v>
      </c>
      <c r="M62" s="71">
        <f t="shared" si="2"/>
        <v>150</v>
      </c>
      <c r="N62" s="6">
        <v>2</v>
      </c>
      <c r="O62" s="6"/>
      <c r="P62" s="152">
        <v>1.179724</v>
      </c>
      <c r="Q62" s="45">
        <f t="shared" si="3"/>
        <v>176.95859999999999</v>
      </c>
    </row>
    <row r="63" spans="1:25" s="10" customFormat="1">
      <c r="A63" s="10">
        <v>3</v>
      </c>
      <c r="B63" s="5" t="s">
        <v>168</v>
      </c>
      <c r="C63" s="68" t="s">
        <v>153</v>
      </c>
      <c r="D63" s="139"/>
      <c r="E63" s="2">
        <v>2000</v>
      </c>
      <c r="F63" s="9" t="s">
        <v>23</v>
      </c>
      <c r="G63" s="9" t="s">
        <v>58</v>
      </c>
      <c r="H63" s="1">
        <v>2</v>
      </c>
      <c r="I63" s="31">
        <v>3</v>
      </c>
      <c r="J63" s="69">
        <v>88.5</v>
      </c>
      <c r="K63" s="31">
        <v>60</v>
      </c>
      <c r="L63" s="31">
        <v>87</v>
      </c>
      <c r="M63" s="71">
        <f t="shared" si="2"/>
        <v>147</v>
      </c>
      <c r="N63" s="6">
        <v>3</v>
      </c>
      <c r="O63" s="1"/>
      <c r="P63" s="153">
        <v>1.1684410000000001</v>
      </c>
      <c r="Q63" s="45">
        <f t="shared" si="3"/>
        <v>171.76082700000001</v>
      </c>
      <c r="R63" s="2"/>
      <c r="S63" s="2"/>
      <c r="T63" s="2"/>
      <c r="U63" s="2"/>
      <c r="V63" s="2"/>
      <c r="W63" s="2"/>
      <c r="X63" s="2"/>
      <c r="Y63" s="2"/>
    </row>
    <row r="64" spans="1:25">
      <c r="A64" s="2">
        <v>4</v>
      </c>
      <c r="B64" s="5" t="s">
        <v>168</v>
      </c>
      <c r="C64" s="10" t="s">
        <v>88</v>
      </c>
      <c r="D64" s="9"/>
      <c r="E64" s="10">
        <v>1997</v>
      </c>
      <c r="F64" s="9" t="s">
        <v>1</v>
      </c>
      <c r="G64" s="9" t="s">
        <v>156</v>
      </c>
      <c r="H64" s="9">
        <v>4</v>
      </c>
      <c r="I64" s="43">
        <v>2</v>
      </c>
      <c r="J64" s="42">
        <v>82.5</v>
      </c>
      <c r="K64" s="43">
        <v>56</v>
      </c>
      <c r="L64" s="43">
        <v>78</v>
      </c>
      <c r="M64" s="71">
        <f t="shared" si="2"/>
        <v>134</v>
      </c>
      <c r="N64" s="6">
        <v>4</v>
      </c>
      <c r="O64" s="6"/>
      <c r="P64" s="152">
        <v>1.208877</v>
      </c>
      <c r="Q64" s="45">
        <f t="shared" si="3"/>
        <v>161.989518</v>
      </c>
      <c r="R64" s="10"/>
      <c r="S64" s="10"/>
      <c r="T64" s="10"/>
      <c r="U64" s="10"/>
      <c r="V64" s="10"/>
      <c r="W64" s="10"/>
      <c r="X64" s="10"/>
      <c r="Y64" s="10"/>
    </row>
    <row r="65" spans="1:25">
      <c r="A65" s="10">
        <v>5</v>
      </c>
      <c r="B65" s="5" t="s">
        <v>168</v>
      </c>
      <c r="C65" s="8" t="s">
        <v>155</v>
      </c>
      <c r="D65" s="119"/>
      <c r="E65" s="8">
        <v>2001</v>
      </c>
      <c r="F65" s="9" t="s">
        <v>71</v>
      </c>
      <c r="G65" s="9"/>
      <c r="H65" s="9">
        <v>1</v>
      </c>
      <c r="I65" s="43">
        <v>1</v>
      </c>
      <c r="J65" s="42">
        <v>86</v>
      </c>
      <c r="K65" s="43">
        <v>55</v>
      </c>
      <c r="L65" s="43">
        <v>78</v>
      </c>
      <c r="M65" s="71">
        <f t="shared" si="2"/>
        <v>133</v>
      </c>
      <c r="N65" s="6">
        <v>5</v>
      </c>
      <c r="O65" s="6"/>
      <c r="P65" s="152">
        <v>1.184299</v>
      </c>
      <c r="Q65" s="45">
        <f t="shared" si="3"/>
        <v>157.51176699999999</v>
      </c>
      <c r="R65" s="10"/>
      <c r="S65" s="10"/>
      <c r="T65" s="10"/>
      <c r="U65" s="10"/>
      <c r="V65" s="10"/>
      <c r="W65" s="10"/>
      <c r="X65" s="10"/>
      <c r="Y65" s="10"/>
    </row>
    <row r="66" spans="1:25">
      <c r="A66" s="2">
        <v>6</v>
      </c>
      <c r="B66" s="5" t="s">
        <v>168</v>
      </c>
      <c r="C66" s="68" t="s">
        <v>154</v>
      </c>
      <c r="E66" s="2">
        <v>1999</v>
      </c>
      <c r="F66" s="9" t="s">
        <v>48</v>
      </c>
      <c r="G66" s="1" t="s">
        <v>85</v>
      </c>
      <c r="H66" s="1">
        <v>1</v>
      </c>
      <c r="I66" s="31">
        <v>3</v>
      </c>
      <c r="J66" s="69">
        <v>82.5</v>
      </c>
      <c r="K66" s="31">
        <v>56</v>
      </c>
      <c r="L66" s="31">
        <v>65</v>
      </c>
      <c r="M66" s="71">
        <f t="shared" si="2"/>
        <v>121</v>
      </c>
      <c r="N66" s="6">
        <v>6</v>
      </c>
      <c r="P66" s="153">
        <v>1.208877</v>
      </c>
      <c r="Q66" s="45">
        <f t="shared" si="3"/>
        <v>146.27411699999999</v>
      </c>
    </row>
    <row r="67" spans="1:25" ht="6.6" customHeight="1">
      <c r="A67" s="10"/>
      <c r="B67" s="5"/>
      <c r="C67" s="10"/>
      <c r="D67" s="9"/>
      <c r="E67" s="10"/>
      <c r="F67" s="9"/>
      <c r="G67" s="9"/>
      <c r="H67" s="9"/>
      <c r="I67" s="43"/>
      <c r="J67" s="42"/>
      <c r="K67" s="43"/>
      <c r="L67" s="43"/>
      <c r="M67" s="31"/>
      <c r="N67" s="43"/>
      <c r="O67" s="43"/>
      <c r="P67" s="150"/>
      <c r="Q67" s="43"/>
      <c r="R67" s="43"/>
      <c r="S67" s="10"/>
      <c r="T67" s="10"/>
      <c r="U67" s="10"/>
      <c r="V67" s="10"/>
      <c r="W67" s="10"/>
      <c r="X67" s="10"/>
      <c r="Y67" s="10"/>
    </row>
    <row r="68" spans="1:25" s="10" customFormat="1">
      <c r="B68" s="38" t="s">
        <v>172</v>
      </c>
      <c r="C68" s="8"/>
      <c r="D68" s="119"/>
      <c r="F68" s="9"/>
      <c r="G68" s="9"/>
      <c r="H68" s="9"/>
      <c r="I68" s="43"/>
      <c r="J68" s="42"/>
      <c r="K68" s="43"/>
      <c r="L68" s="43"/>
      <c r="M68" s="31"/>
      <c r="N68" s="6"/>
      <c r="O68" s="6"/>
      <c r="P68" s="149"/>
      <c r="Q68" s="46"/>
      <c r="S68" s="2"/>
      <c r="T68" s="2"/>
      <c r="U68" s="2"/>
      <c r="V68" s="2"/>
      <c r="W68" s="2"/>
      <c r="X68" s="2"/>
    </row>
    <row r="69" spans="1:25" s="10" customFormat="1">
      <c r="A69" s="10">
        <v>1</v>
      </c>
      <c r="B69" s="5" t="s">
        <v>169</v>
      </c>
      <c r="C69" s="68" t="s">
        <v>87</v>
      </c>
      <c r="D69" s="139"/>
      <c r="E69" s="2">
        <v>2000</v>
      </c>
      <c r="F69" s="9" t="s">
        <v>1</v>
      </c>
      <c r="G69" s="9" t="s">
        <v>74</v>
      </c>
      <c r="H69" s="1">
        <v>2</v>
      </c>
      <c r="I69" s="31">
        <v>1</v>
      </c>
      <c r="J69" s="69">
        <v>95</v>
      </c>
      <c r="K69" s="31">
        <v>83</v>
      </c>
      <c r="L69" s="31">
        <v>105</v>
      </c>
      <c r="M69" s="71">
        <f>SUM(K69:L69)</f>
        <v>188</v>
      </c>
      <c r="N69" s="6">
        <v>1</v>
      </c>
      <c r="O69" s="6"/>
      <c r="P69" s="153">
        <v>1.1328450000000001</v>
      </c>
      <c r="Q69" s="45">
        <f>SUM(M69*P69)</f>
        <v>212.97486000000001</v>
      </c>
      <c r="R69" s="2"/>
      <c r="S69" s="2"/>
      <c r="T69" s="2"/>
      <c r="U69" s="2"/>
      <c r="V69" s="2"/>
      <c r="W69" s="2"/>
      <c r="X69" s="2"/>
      <c r="Y69" s="2"/>
    </row>
    <row r="70" spans="1:25">
      <c r="A70" s="2">
        <v>2</v>
      </c>
      <c r="B70" s="5" t="s">
        <v>169</v>
      </c>
      <c r="C70" s="68" t="s">
        <v>86</v>
      </c>
      <c r="E70" s="2">
        <v>1999</v>
      </c>
      <c r="F70" s="1" t="s">
        <v>48</v>
      </c>
      <c r="G70" s="1" t="s">
        <v>85</v>
      </c>
      <c r="H70" s="1">
        <v>2</v>
      </c>
      <c r="I70" s="31">
        <v>1</v>
      </c>
      <c r="J70" s="69">
        <v>94</v>
      </c>
      <c r="K70" s="31">
        <v>70</v>
      </c>
      <c r="L70" s="31">
        <v>95</v>
      </c>
      <c r="M70" s="71">
        <f>SUM(K70:L70)</f>
        <v>165</v>
      </c>
      <c r="N70" s="6">
        <v>2</v>
      </c>
      <c r="P70" s="153">
        <v>1.137842</v>
      </c>
      <c r="Q70" s="45">
        <f>SUM(M70*P70)</f>
        <v>187.74393000000001</v>
      </c>
    </row>
    <row r="71" spans="1:25">
      <c r="A71" s="10">
        <v>3</v>
      </c>
      <c r="B71" s="5" t="s">
        <v>168</v>
      </c>
      <c r="C71" s="68" t="s">
        <v>157</v>
      </c>
      <c r="E71" s="2">
        <v>1995</v>
      </c>
      <c r="F71" s="9" t="s">
        <v>1</v>
      </c>
      <c r="G71" s="1" t="s">
        <v>143</v>
      </c>
      <c r="H71" s="1" t="s">
        <v>70</v>
      </c>
      <c r="J71" s="69">
        <v>93</v>
      </c>
      <c r="K71" s="31">
        <v>50</v>
      </c>
      <c r="L71" s="31">
        <v>83</v>
      </c>
      <c r="M71" s="71">
        <f>SUM(K71:L71)</f>
        <v>133</v>
      </c>
      <c r="N71" s="6">
        <v>3</v>
      </c>
      <c r="P71" s="153">
        <v>1.143005</v>
      </c>
      <c r="Q71" s="45">
        <f>SUM(M71*P71)</f>
        <v>152.019665</v>
      </c>
    </row>
    <row r="72" spans="1:25" s="10" customFormat="1" ht="6.6" customHeight="1">
      <c r="A72" s="2"/>
      <c r="B72" s="29"/>
      <c r="C72" s="68"/>
      <c r="D72" s="139"/>
      <c r="E72" s="2"/>
      <c r="F72" s="1"/>
      <c r="G72" s="1"/>
      <c r="H72" s="1"/>
      <c r="I72" s="31"/>
      <c r="J72" s="69"/>
      <c r="K72" s="31"/>
      <c r="L72" s="31"/>
      <c r="M72" s="31"/>
      <c r="N72" s="1"/>
      <c r="O72" s="1"/>
      <c r="P72" s="147"/>
      <c r="Q72" s="70"/>
      <c r="R72" s="2"/>
      <c r="S72" s="2"/>
      <c r="T72" s="2"/>
      <c r="U72" s="2"/>
      <c r="V72" s="2"/>
      <c r="W72" s="2"/>
      <c r="X72" s="2"/>
      <c r="Y72" s="2"/>
    </row>
    <row r="73" spans="1:25">
      <c r="A73" s="10"/>
      <c r="B73" s="38" t="s">
        <v>16</v>
      </c>
      <c r="C73" s="8"/>
      <c r="D73" s="119"/>
      <c r="E73" s="72"/>
      <c r="F73" s="6"/>
      <c r="G73" s="6"/>
      <c r="H73" s="6"/>
      <c r="I73" s="75"/>
      <c r="J73" s="74"/>
      <c r="K73" s="75"/>
      <c r="L73" s="75"/>
      <c r="M73" s="31"/>
      <c r="N73" s="6"/>
      <c r="O73" s="6"/>
      <c r="P73" s="149"/>
      <c r="Q73" s="76"/>
      <c r="Y73" s="10"/>
    </row>
    <row r="74" spans="1:25" s="10" customFormat="1">
      <c r="A74" s="2">
        <v>1</v>
      </c>
      <c r="B74" s="5" t="s">
        <v>166</v>
      </c>
      <c r="C74" s="68" t="s">
        <v>159</v>
      </c>
      <c r="D74" s="139"/>
      <c r="E74" s="2">
        <v>1999</v>
      </c>
      <c r="F74" s="9" t="s">
        <v>1</v>
      </c>
      <c r="G74" s="1" t="s">
        <v>74</v>
      </c>
      <c r="H74" s="9">
        <v>3</v>
      </c>
      <c r="I74" s="43">
        <v>2</v>
      </c>
      <c r="J74" s="69">
        <v>109</v>
      </c>
      <c r="K74" s="31">
        <v>70</v>
      </c>
      <c r="L74" s="31">
        <v>90</v>
      </c>
      <c r="M74" s="71">
        <f>SUM(K74:L74)</f>
        <v>160</v>
      </c>
      <c r="N74" s="6">
        <v>1</v>
      </c>
      <c r="O74" s="1"/>
      <c r="P74" s="153">
        <v>1.0773280000000001</v>
      </c>
      <c r="Q74" s="45">
        <f>SUM(M74*P74)</f>
        <v>172.37248</v>
      </c>
      <c r="R74" s="2"/>
      <c r="S74" s="2"/>
      <c r="T74" s="2"/>
      <c r="U74" s="2"/>
      <c r="V74" s="2"/>
      <c r="W74" s="2"/>
      <c r="X74" s="2"/>
      <c r="Y74" s="2"/>
    </row>
    <row r="75" spans="1:25" s="10" customFormat="1">
      <c r="A75" s="2">
        <v>2</v>
      </c>
      <c r="B75" s="5" t="s">
        <v>166</v>
      </c>
      <c r="C75" s="68" t="s">
        <v>83</v>
      </c>
      <c r="D75" s="139"/>
      <c r="E75" s="2">
        <v>1998</v>
      </c>
      <c r="F75" s="9" t="s">
        <v>9</v>
      </c>
      <c r="G75" s="1" t="s">
        <v>60</v>
      </c>
      <c r="H75" s="1">
        <v>2</v>
      </c>
      <c r="I75" s="31">
        <v>9</v>
      </c>
      <c r="J75" s="69">
        <v>104</v>
      </c>
      <c r="K75" s="31">
        <v>67</v>
      </c>
      <c r="L75" s="31">
        <v>90</v>
      </c>
      <c r="M75" s="71">
        <f>SUM(K75:L75)</f>
        <v>157</v>
      </c>
      <c r="N75" s="6">
        <v>2</v>
      </c>
      <c r="O75" s="1"/>
      <c r="P75" s="153">
        <v>1.094392</v>
      </c>
      <c r="Q75" s="45">
        <f>SUM(M75*P75)</f>
        <v>171.81954400000001</v>
      </c>
      <c r="R75" s="2"/>
      <c r="S75" s="2"/>
      <c r="T75" s="2"/>
      <c r="U75" s="2"/>
      <c r="V75" s="2"/>
      <c r="W75" s="2"/>
      <c r="X75" s="2"/>
      <c r="Y75" s="2"/>
    </row>
    <row r="76" spans="1:25">
      <c r="A76" s="10">
        <v>3</v>
      </c>
      <c r="B76" s="5" t="s">
        <v>166</v>
      </c>
      <c r="C76" s="10" t="s">
        <v>72</v>
      </c>
      <c r="D76" s="9"/>
      <c r="E76" s="10">
        <v>1995</v>
      </c>
      <c r="F76" s="9" t="s">
        <v>48</v>
      </c>
      <c r="G76" s="9"/>
      <c r="H76" s="9" t="s">
        <v>158</v>
      </c>
      <c r="I76" s="43"/>
      <c r="J76" s="42">
        <v>108.5</v>
      </c>
      <c r="K76" s="43">
        <v>0</v>
      </c>
      <c r="L76" s="43">
        <v>170</v>
      </c>
      <c r="M76" s="71">
        <f>SUM(K76:L76)</f>
        <v>170</v>
      </c>
      <c r="N76" s="6">
        <v>3</v>
      </c>
      <c r="O76" s="6"/>
      <c r="P76" s="152">
        <v>1.078916</v>
      </c>
      <c r="Q76" s="45">
        <f>SUM(M76*P76)</f>
        <v>183.41571999999999</v>
      </c>
      <c r="R76" s="10"/>
      <c r="S76" s="10"/>
      <c r="T76" s="10"/>
      <c r="U76" s="10"/>
      <c r="V76" s="10"/>
      <c r="W76" s="10"/>
      <c r="X76" s="10"/>
      <c r="Y76" s="10"/>
    </row>
    <row r="77" spans="1:25" ht="7.9" customHeight="1"/>
    <row r="78" spans="1:25" ht="15">
      <c r="B78" s="2"/>
      <c r="C78" s="29" t="s">
        <v>77</v>
      </c>
      <c r="D78" s="1"/>
      <c r="H78" s="2"/>
      <c r="I78" s="142" t="s">
        <v>76</v>
      </c>
      <c r="M78" s="31"/>
      <c r="N78" s="6"/>
      <c r="O78" s="6"/>
      <c r="Q78" s="77"/>
    </row>
  </sheetData>
  <mergeCells count="3">
    <mergeCell ref="A1:Q1"/>
    <mergeCell ref="A2:Q2"/>
    <mergeCell ref="A3:Q3"/>
  </mergeCells>
  <phoneticPr fontId="0" type="noConversion"/>
  <printOptions horizontalCentered="1" gridLines="1"/>
  <pageMargins left="0.19685039370078741" right="0.19685039370078741" top="0.31496062992125984" bottom="0.39370078740157483" header="0.19685039370078741" footer="0.19685039370078741"/>
  <pageSetup paperSize="9" scale="66" orientation="portrait" verticalDpi="300" r:id="rId1"/>
  <headerFooter alignWithMargins="0">
    <oddFooter>&amp;LФайл: &amp;F  Лист: &amp;A&amp;CСтор. &amp;P із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="85" zoomScaleNormal="130" workbookViewId="0">
      <selection activeCell="F13" sqref="F13"/>
    </sheetView>
  </sheetViews>
  <sheetFormatPr defaultRowHeight="15"/>
  <cols>
    <col min="1" max="1" width="4.28515625" style="3" customWidth="1"/>
    <col min="2" max="2" width="5.28515625" style="3" customWidth="1"/>
    <col min="3" max="3" width="8.5703125" style="3" customWidth="1"/>
    <col min="4" max="4" width="8.28515625" style="3" customWidth="1"/>
    <col min="5" max="5" width="6.28515625" style="3" customWidth="1"/>
    <col min="6" max="6" width="26.42578125" style="4" customWidth="1"/>
    <col min="7" max="7" width="9.28515625" style="3" customWidth="1"/>
    <col min="8" max="8" width="11.85546875" style="4" customWidth="1"/>
    <col min="9" max="9" width="6.140625" style="4" customWidth="1"/>
    <col min="10" max="10" width="4.7109375" style="3" customWidth="1"/>
    <col min="11" max="11" width="0.85546875" style="3" customWidth="1"/>
    <col min="12" max="12" width="3.5703125" style="4" hidden="1" customWidth="1"/>
    <col min="13" max="14" width="4.7109375" style="4" hidden="1" customWidth="1"/>
    <col min="15" max="15" width="5.28515625" style="4" hidden="1" customWidth="1"/>
    <col min="16" max="16" width="7.28515625" style="4" customWidth="1"/>
    <col min="17" max="16384" width="9.140625" style="4"/>
  </cols>
  <sheetData>
    <row r="1" spans="1:28" s="2" customFormat="1">
      <c r="A1" s="187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8" s="2" customFormat="1" ht="15.75">
      <c r="A2" s="188" t="s">
        <v>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28" ht="15.75">
      <c r="A3" s="188" t="s">
        <v>180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28" s="2" customFormat="1">
      <c r="A4" s="5" t="s">
        <v>55</v>
      </c>
      <c r="B4" s="1"/>
      <c r="C4" s="1"/>
      <c r="D4" s="1"/>
      <c r="E4" s="1"/>
      <c r="G4" s="6"/>
      <c r="J4" s="7" t="s">
        <v>100</v>
      </c>
      <c r="K4" s="7" t="s">
        <v>80</v>
      </c>
    </row>
    <row r="5" spans="1:28" s="10" customFormat="1">
      <c r="A5" s="18" t="s">
        <v>179</v>
      </c>
      <c r="B5" s="6"/>
      <c r="C5" s="6"/>
      <c r="D5" s="6"/>
      <c r="E5" s="6"/>
      <c r="G5" s="17"/>
      <c r="H5" s="6"/>
      <c r="I5" s="8"/>
      <c r="J5" s="9"/>
      <c r="K5" s="9"/>
    </row>
    <row r="6" spans="1:28" s="15" customFormat="1" ht="49.5" customHeight="1">
      <c r="A6" s="11" t="s">
        <v>68</v>
      </c>
      <c r="B6" s="11" t="s">
        <v>69</v>
      </c>
      <c r="C6" s="11" t="s">
        <v>54</v>
      </c>
      <c r="D6" s="11" t="s">
        <v>12</v>
      </c>
      <c r="E6" s="11" t="s">
        <v>65</v>
      </c>
      <c r="F6" s="13" t="s">
        <v>2</v>
      </c>
      <c r="G6" s="11" t="s">
        <v>45</v>
      </c>
      <c r="H6" s="11" t="s">
        <v>47</v>
      </c>
      <c r="I6" s="14" t="s">
        <v>15</v>
      </c>
      <c r="J6" s="14" t="s">
        <v>64</v>
      </c>
      <c r="P6" s="14" t="s">
        <v>97</v>
      </c>
    </row>
    <row r="7" spans="1:28" s="16" customFormat="1" ht="15.75">
      <c r="A7" s="155">
        <v>1</v>
      </c>
      <c r="B7" s="155">
        <v>1</v>
      </c>
      <c r="C7" s="156" t="s">
        <v>178</v>
      </c>
      <c r="D7" s="157" t="s">
        <v>168</v>
      </c>
      <c r="E7" s="158">
        <v>3</v>
      </c>
      <c r="F7" s="159" t="s">
        <v>153</v>
      </c>
      <c r="G7" s="155" t="s">
        <v>23</v>
      </c>
      <c r="H7" s="155" t="s">
        <v>58</v>
      </c>
      <c r="I7" s="158">
        <v>2</v>
      </c>
      <c r="J7" s="160">
        <v>3</v>
      </c>
      <c r="K7" s="161">
        <v>88.5</v>
      </c>
      <c r="L7" s="160">
        <v>60</v>
      </c>
      <c r="M7" s="160">
        <v>87</v>
      </c>
      <c r="N7" s="162">
        <f t="shared" ref="N7:N15" si="0">SUM(L7:M7)</f>
        <v>147</v>
      </c>
      <c r="O7" s="163">
        <v>1.1684410000000001</v>
      </c>
      <c r="P7" s="164">
        <f t="shared" ref="P7:P52" si="1">SUM(N7*O7)</f>
        <v>171.76082700000001</v>
      </c>
      <c r="Q7" s="2"/>
      <c r="R7" s="2"/>
      <c r="S7" s="2"/>
      <c r="T7" s="2"/>
      <c r="U7" s="2"/>
      <c r="V7" s="2"/>
      <c r="W7" s="2"/>
      <c r="X7" s="2"/>
      <c r="Y7" s="10"/>
      <c r="Z7" s="10"/>
      <c r="AA7" s="10"/>
      <c r="AB7" s="10"/>
    </row>
    <row r="8" spans="1:28" s="16" customFormat="1" ht="15.75">
      <c r="A8" s="165">
        <v>2</v>
      </c>
      <c r="B8" s="165">
        <v>2</v>
      </c>
      <c r="C8" s="166" t="s">
        <v>178</v>
      </c>
      <c r="D8" s="167" t="s">
        <v>167</v>
      </c>
      <c r="E8" s="165">
        <v>5</v>
      </c>
      <c r="F8" s="168" t="s">
        <v>149</v>
      </c>
      <c r="G8" s="165" t="s">
        <v>23</v>
      </c>
      <c r="H8" s="165" t="s">
        <v>58</v>
      </c>
      <c r="I8" s="165">
        <v>2</v>
      </c>
      <c r="J8" s="169">
        <v>3</v>
      </c>
      <c r="K8" s="170">
        <v>75.5</v>
      </c>
      <c r="L8" s="169">
        <v>50</v>
      </c>
      <c r="M8" s="169">
        <v>70</v>
      </c>
      <c r="N8" s="171">
        <f t="shared" si="0"/>
        <v>120</v>
      </c>
      <c r="O8" s="172">
        <v>1.2728470000000001</v>
      </c>
      <c r="P8" s="173">
        <f t="shared" si="1"/>
        <v>152.74164000000002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16" customFormat="1" ht="15.75">
      <c r="A9" s="174">
        <v>3</v>
      </c>
      <c r="B9" s="174">
        <v>3</v>
      </c>
      <c r="C9" s="166" t="s">
        <v>178</v>
      </c>
      <c r="D9" s="175" t="s">
        <v>144</v>
      </c>
      <c r="E9" s="165">
        <v>1</v>
      </c>
      <c r="F9" s="175" t="s">
        <v>73</v>
      </c>
      <c r="G9" s="174" t="s">
        <v>23</v>
      </c>
      <c r="H9" s="174" t="s">
        <v>58</v>
      </c>
      <c r="I9" s="174">
        <v>4</v>
      </c>
      <c r="J9" s="176">
        <v>3</v>
      </c>
      <c r="K9" s="177">
        <v>71.5</v>
      </c>
      <c r="L9" s="176">
        <v>87</v>
      </c>
      <c r="M9" s="176">
        <v>110</v>
      </c>
      <c r="N9" s="171">
        <f t="shared" si="0"/>
        <v>197</v>
      </c>
      <c r="O9" s="172">
        <v>1.3092349999999999</v>
      </c>
      <c r="P9" s="173">
        <f t="shared" si="1"/>
        <v>257.91929499999998</v>
      </c>
      <c r="Q9" s="10"/>
      <c r="R9" s="10"/>
      <c r="S9" s="10"/>
      <c r="T9" s="10"/>
      <c r="U9" s="10"/>
      <c r="V9" s="10"/>
      <c r="W9" s="10"/>
      <c r="X9" s="10"/>
      <c r="Y9" s="2"/>
      <c r="Z9" s="2"/>
      <c r="AA9" s="2"/>
      <c r="AB9" s="2"/>
    </row>
    <row r="10" spans="1:28" s="10" customFormat="1" ht="15.75">
      <c r="A10" s="174">
        <v>4</v>
      </c>
      <c r="B10" s="174">
        <v>1</v>
      </c>
      <c r="C10" s="166" t="s">
        <v>178</v>
      </c>
      <c r="D10" s="167" t="s">
        <v>122</v>
      </c>
      <c r="E10" s="169">
        <v>1</v>
      </c>
      <c r="F10" s="175" t="s">
        <v>123</v>
      </c>
      <c r="G10" s="174" t="s">
        <v>9</v>
      </c>
      <c r="H10" s="174" t="s">
        <v>60</v>
      </c>
      <c r="I10" s="174">
        <v>1</v>
      </c>
      <c r="J10" s="176">
        <v>5</v>
      </c>
      <c r="K10" s="177">
        <v>67.5</v>
      </c>
      <c r="L10" s="176">
        <v>30</v>
      </c>
      <c r="M10" s="176">
        <v>36</v>
      </c>
      <c r="N10" s="171">
        <f t="shared" si="0"/>
        <v>66</v>
      </c>
      <c r="O10" s="172">
        <v>1.1927239999999999</v>
      </c>
      <c r="P10" s="173">
        <f t="shared" si="1"/>
        <v>78.71978399999999</v>
      </c>
    </row>
    <row r="11" spans="1:28" s="10" customFormat="1" ht="15.75">
      <c r="A11" s="165">
        <v>5</v>
      </c>
      <c r="B11" s="165">
        <v>2</v>
      </c>
      <c r="C11" s="166" t="s">
        <v>178</v>
      </c>
      <c r="D11" s="175" t="s">
        <v>144</v>
      </c>
      <c r="E11" s="165">
        <v>5</v>
      </c>
      <c r="F11" s="175" t="s">
        <v>146</v>
      </c>
      <c r="G11" s="165" t="s">
        <v>9</v>
      </c>
      <c r="H11" s="165" t="s">
        <v>60</v>
      </c>
      <c r="I11" s="174">
        <v>1</v>
      </c>
      <c r="J11" s="176">
        <v>8</v>
      </c>
      <c r="K11" s="177">
        <v>68.5</v>
      </c>
      <c r="L11" s="176">
        <v>42</v>
      </c>
      <c r="M11" s="176">
        <v>65</v>
      </c>
      <c r="N11" s="171">
        <f t="shared" si="0"/>
        <v>107</v>
      </c>
      <c r="O11" s="172">
        <v>1.344535</v>
      </c>
      <c r="P11" s="173">
        <f t="shared" si="1"/>
        <v>143.86524500000002</v>
      </c>
      <c r="Y11" s="2"/>
      <c r="Z11" s="2"/>
      <c r="AA11" s="2"/>
      <c r="AB11" s="2"/>
    </row>
    <row r="12" spans="1:28" s="10" customFormat="1" ht="15.75">
      <c r="A12" s="174">
        <v>6</v>
      </c>
      <c r="B12" s="174">
        <v>3</v>
      </c>
      <c r="C12" s="166" t="s">
        <v>178</v>
      </c>
      <c r="D12" s="175" t="s">
        <v>144</v>
      </c>
      <c r="E12" s="165">
        <v>4</v>
      </c>
      <c r="F12" s="168" t="s">
        <v>145</v>
      </c>
      <c r="G12" s="165" t="s">
        <v>9</v>
      </c>
      <c r="H12" s="165" t="s">
        <v>60</v>
      </c>
      <c r="I12" s="165">
        <v>1</v>
      </c>
      <c r="J12" s="169">
        <v>9</v>
      </c>
      <c r="K12" s="170">
        <v>72.8</v>
      </c>
      <c r="L12" s="169">
        <v>50</v>
      </c>
      <c r="M12" s="169">
        <v>70</v>
      </c>
      <c r="N12" s="171">
        <f t="shared" si="0"/>
        <v>120</v>
      </c>
      <c r="O12" s="172">
        <v>1.2941579999999999</v>
      </c>
      <c r="P12" s="173">
        <f t="shared" si="1"/>
        <v>155.29895999999999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10" customFormat="1" ht="17.25" customHeight="1">
      <c r="A13" s="174">
        <v>7</v>
      </c>
      <c r="B13" s="174">
        <v>4</v>
      </c>
      <c r="C13" s="166" t="s">
        <v>178</v>
      </c>
      <c r="D13" s="175" t="s">
        <v>141</v>
      </c>
      <c r="E13" s="165">
        <v>2</v>
      </c>
      <c r="F13" s="68" t="s">
        <v>181</v>
      </c>
      <c r="G13" s="165" t="s">
        <v>9</v>
      </c>
      <c r="H13" s="165" t="s">
        <v>60</v>
      </c>
      <c r="I13" s="165">
        <v>1</v>
      </c>
      <c r="J13" s="169">
        <v>10</v>
      </c>
      <c r="K13" s="170">
        <v>65</v>
      </c>
      <c r="L13" s="169">
        <v>41</v>
      </c>
      <c r="M13" s="169">
        <v>70</v>
      </c>
      <c r="N13" s="171">
        <f t="shared" si="0"/>
        <v>111</v>
      </c>
      <c r="O13" s="172">
        <v>1.391392</v>
      </c>
      <c r="P13" s="173">
        <f t="shared" si="1"/>
        <v>154.444512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10" customFormat="1" ht="15.75">
      <c r="A14" s="165">
        <v>8</v>
      </c>
      <c r="B14" s="174">
        <v>5</v>
      </c>
      <c r="C14" s="166" t="s">
        <v>178</v>
      </c>
      <c r="D14" s="167" t="s">
        <v>166</v>
      </c>
      <c r="E14" s="165">
        <v>2</v>
      </c>
      <c r="F14" s="168" t="s">
        <v>83</v>
      </c>
      <c r="G14" s="174" t="s">
        <v>9</v>
      </c>
      <c r="H14" s="165" t="s">
        <v>60</v>
      </c>
      <c r="I14" s="165">
        <v>2</v>
      </c>
      <c r="J14" s="169">
        <v>9</v>
      </c>
      <c r="K14" s="170">
        <v>104</v>
      </c>
      <c r="L14" s="169">
        <v>67</v>
      </c>
      <c r="M14" s="169">
        <v>90</v>
      </c>
      <c r="N14" s="171">
        <f t="shared" si="0"/>
        <v>157</v>
      </c>
      <c r="O14" s="172">
        <v>1.094392</v>
      </c>
      <c r="P14" s="173">
        <f t="shared" si="1"/>
        <v>171.81954400000001</v>
      </c>
      <c r="Q14" s="2"/>
      <c r="R14" s="2"/>
      <c r="S14" s="2"/>
      <c r="T14" s="2"/>
      <c r="U14" s="2"/>
      <c r="V14" s="2"/>
      <c r="W14" s="2"/>
      <c r="X14" s="2"/>
    </row>
    <row r="15" spans="1:28" s="10" customFormat="1" ht="15.75">
      <c r="A15" s="174">
        <v>9</v>
      </c>
      <c r="B15" s="174">
        <v>6</v>
      </c>
      <c r="C15" s="166" t="s">
        <v>178</v>
      </c>
      <c r="D15" s="167" t="s">
        <v>167</v>
      </c>
      <c r="E15" s="165">
        <v>2</v>
      </c>
      <c r="F15" s="168" t="s">
        <v>152</v>
      </c>
      <c r="G15" s="174" t="s">
        <v>9</v>
      </c>
      <c r="H15" s="174" t="s">
        <v>60</v>
      </c>
      <c r="I15" s="174">
        <v>2</v>
      </c>
      <c r="J15" s="176">
        <v>9</v>
      </c>
      <c r="K15" s="177">
        <v>81</v>
      </c>
      <c r="L15" s="176">
        <v>59</v>
      </c>
      <c r="M15" s="176">
        <v>85</v>
      </c>
      <c r="N15" s="171">
        <f t="shared" si="0"/>
        <v>144</v>
      </c>
      <c r="O15" s="172">
        <v>1.22035</v>
      </c>
      <c r="P15" s="173">
        <f t="shared" si="1"/>
        <v>175.7304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10" customFormat="1" ht="15.75">
      <c r="A16" s="174">
        <v>10</v>
      </c>
      <c r="B16" s="174">
        <v>7</v>
      </c>
      <c r="C16" s="166" t="s">
        <v>178</v>
      </c>
      <c r="D16" s="167" t="s">
        <v>115</v>
      </c>
      <c r="E16" s="178" t="s">
        <v>78</v>
      </c>
      <c r="F16" s="175" t="s">
        <v>132</v>
      </c>
      <c r="G16" s="174" t="s">
        <v>9</v>
      </c>
      <c r="H16" s="174" t="s">
        <v>60</v>
      </c>
      <c r="I16" s="174">
        <v>3</v>
      </c>
      <c r="J16" s="176">
        <v>7</v>
      </c>
      <c r="K16" s="177">
        <v>55</v>
      </c>
      <c r="L16" s="176"/>
      <c r="M16" s="176"/>
      <c r="N16" s="171">
        <v>93</v>
      </c>
      <c r="O16" s="172">
        <v>1.3661140000000001</v>
      </c>
      <c r="P16" s="173">
        <f t="shared" si="1"/>
        <v>127.048602</v>
      </c>
    </row>
    <row r="17" spans="1:28" s="10" customFormat="1" ht="15.75">
      <c r="A17" s="165">
        <v>11</v>
      </c>
      <c r="B17" s="165">
        <v>8</v>
      </c>
      <c r="C17" s="166" t="s">
        <v>178</v>
      </c>
      <c r="D17" s="175" t="s">
        <v>144</v>
      </c>
      <c r="E17" s="165">
        <v>3</v>
      </c>
      <c r="F17" s="168" t="s">
        <v>148</v>
      </c>
      <c r="G17" s="174" t="s">
        <v>9</v>
      </c>
      <c r="H17" s="174" t="s">
        <v>60</v>
      </c>
      <c r="I17" s="165">
        <v>3</v>
      </c>
      <c r="J17" s="169">
        <v>10</v>
      </c>
      <c r="K17" s="170">
        <v>69.5</v>
      </c>
      <c r="L17" s="169">
        <v>62</v>
      </c>
      <c r="M17" s="169">
        <v>76</v>
      </c>
      <c r="N17" s="171">
        <f>SUM(L17:M17)</f>
        <v>138</v>
      </c>
      <c r="O17" s="172">
        <v>1.3323069999999999</v>
      </c>
      <c r="P17" s="173">
        <f t="shared" si="1"/>
        <v>183.85836599999999</v>
      </c>
      <c r="Q17" s="2"/>
      <c r="R17" s="2"/>
      <c r="S17" s="2"/>
      <c r="T17" s="2"/>
      <c r="U17" s="2"/>
      <c r="V17" s="2"/>
      <c r="W17" s="2"/>
      <c r="X17" s="2"/>
    </row>
    <row r="18" spans="1:28" s="10" customFormat="1" ht="15.75">
      <c r="A18" s="174">
        <v>12</v>
      </c>
      <c r="B18" s="174">
        <v>1</v>
      </c>
      <c r="C18" s="166" t="s">
        <v>178</v>
      </c>
      <c r="D18" s="167" t="s">
        <v>168</v>
      </c>
      <c r="E18" s="165">
        <v>5</v>
      </c>
      <c r="F18" s="168" t="s">
        <v>155</v>
      </c>
      <c r="G18" s="174" t="s">
        <v>71</v>
      </c>
      <c r="H18" s="174"/>
      <c r="I18" s="174">
        <v>1</v>
      </c>
      <c r="J18" s="176">
        <v>1</v>
      </c>
      <c r="K18" s="177">
        <v>86</v>
      </c>
      <c r="L18" s="176">
        <v>55</v>
      </c>
      <c r="M18" s="176">
        <v>78</v>
      </c>
      <c r="N18" s="171">
        <f>SUM(L18:M18)</f>
        <v>133</v>
      </c>
      <c r="O18" s="172">
        <v>1.184299</v>
      </c>
      <c r="P18" s="173">
        <f t="shared" si="1"/>
        <v>157.51176699999999</v>
      </c>
      <c r="Y18" s="2"/>
      <c r="Z18" s="2"/>
      <c r="AA18" s="2"/>
      <c r="AB18" s="2"/>
    </row>
    <row r="19" spans="1:28" s="16" customFormat="1" ht="15.75">
      <c r="A19" s="174">
        <v>13</v>
      </c>
      <c r="B19" s="174">
        <v>1</v>
      </c>
      <c r="C19" s="166" t="s">
        <v>178</v>
      </c>
      <c r="D19" s="167" t="s">
        <v>112</v>
      </c>
      <c r="E19" s="178" t="s">
        <v>78</v>
      </c>
      <c r="F19" s="175" t="s">
        <v>134</v>
      </c>
      <c r="G19" s="174" t="s">
        <v>135</v>
      </c>
      <c r="H19" s="174" t="s">
        <v>136</v>
      </c>
      <c r="I19" s="174">
        <v>2</v>
      </c>
      <c r="J19" s="176">
        <v>2</v>
      </c>
      <c r="K19" s="177">
        <v>49</v>
      </c>
      <c r="L19" s="176"/>
      <c r="M19" s="176"/>
      <c r="N19" s="171">
        <v>60</v>
      </c>
      <c r="O19" s="172">
        <v>1.5000640000000001</v>
      </c>
      <c r="P19" s="173">
        <f t="shared" si="1"/>
        <v>90.003839999999997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10" customFormat="1" ht="15.75">
      <c r="A20" s="165">
        <v>14</v>
      </c>
      <c r="B20" s="174">
        <v>1</v>
      </c>
      <c r="C20" s="166" t="s">
        <v>178</v>
      </c>
      <c r="D20" s="167" t="s">
        <v>116</v>
      </c>
      <c r="E20" s="165">
        <v>1</v>
      </c>
      <c r="F20" s="175" t="s">
        <v>117</v>
      </c>
      <c r="G20" s="174" t="s">
        <v>118</v>
      </c>
      <c r="H20" s="174"/>
      <c r="I20" s="174">
        <v>1</v>
      </c>
      <c r="J20" s="176">
        <v>1</v>
      </c>
      <c r="K20" s="177">
        <v>56</v>
      </c>
      <c r="L20" s="176">
        <v>29</v>
      </c>
      <c r="M20" s="176">
        <v>41</v>
      </c>
      <c r="N20" s="171">
        <f>SUM(L20:M20)</f>
        <v>70</v>
      </c>
      <c r="O20" s="172">
        <v>1.3478140000000001</v>
      </c>
      <c r="P20" s="173">
        <f t="shared" si="1"/>
        <v>94.346980000000002</v>
      </c>
    </row>
    <row r="21" spans="1:28" s="10" customFormat="1" ht="17.25" customHeight="1">
      <c r="A21" s="174">
        <v>15</v>
      </c>
      <c r="B21" s="174">
        <v>1</v>
      </c>
      <c r="C21" s="166" t="s">
        <v>178</v>
      </c>
      <c r="D21" s="167" t="s">
        <v>109</v>
      </c>
      <c r="E21" s="165">
        <v>1</v>
      </c>
      <c r="F21" s="175" t="s">
        <v>111</v>
      </c>
      <c r="G21" s="174" t="s">
        <v>96</v>
      </c>
      <c r="H21" s="174" t="s">
        <v>75</v>
      </c>
      <c r="I21" s="174">
        <v>1</v>
      </c>
      <c r="J21" s="176">
        <v>1</v>
      </c>
      <c r="K21" s="177">
        <v>48.5</v>
      </c>
      <c r="L21" s="176">
        <v>25</v>
      </c>
      <c r="M21" s="176">
        <v>32</v>
      </c>
      <c r="N21" s="171">
        <f>SUM(L21:M21)</f>
        <v>57</v>
      </c>
      <c r="O21" s="172">
        <v>1.5134700000000001</v>
      </c>
      <c r="P21" s="173">
        <f t="shared" si="1"/>
        <v>86.267790000000005</v>
      </c>
      <c r="Y21" s="16"/>
      <c r="Z21" s="16"/>
      <c r="AA21" s="16"/>
      <c r="AB21" s="16"/>
    </row>
    <row r="22" spans="1:28" s="10" customFormat="1" ht="15.75">
      <c r="A22" s="174">
        <v>16</v>
      </c>
      <c r="B22" s="165">
        <v>2</v>
      </c>
      <c r="C22" s="166" t="s">
        <v>178</v>
      </c>
      <c r="D22" s="167" t="s">
        <v>120</v>
      </c>
      <c r="E22" s="178" t="s">
        <v>78</v>
      </c>
      <c r="F22" s="175" t="s">
        <v>121</v>
      </c>
      <c r="G22" s="174" t="s">
        <v>96</v>
      </c>
      <c r="H22" s="174" t="s">
        <v>75</v>
      </c>
      <c r="I22" s="174">
        <v>1</v>
      </c>
      <c r="J22" s="176">
        <v>1</v>
      </c>
      <c r="K22" s="179">
        <v>63.5</v>
      </c>
      <c r="L22" s="176"/>
      <c r="M22" s="176"/>
      <c r="N22" s="171">
        <v>70</v>
      </c>
      <c r="O22" s="172">
        <v>1.2370110000000001</v>
      </c>
      <c r="P22" s="173">
        <f t="shared" si="1"/>
        <v>86.590770000000006</v>
      </c>
    </row>
    <row r="23" spans="1:28" s="16" customFormat="1" ht="15.75">
      <c r="A23" s="165">
        <v>17</v>
      </c>
      <c r="B23" s="174">
        <v>3</v>
      </c>
      <c r="C23" s="166" t="s">
        <v>178</v>
      </c>
      <c r="D23" s="167" t="s">
        <v>112</v>
      </c>
      <c r="E23" s="169">
        <v>2</v>
      </c>
      <c r="F23" s="175" t="s">
        <v>113</v>
      </c>
      <c r="G23" s="174" t="s">
        <v>96</v>
      </c>
      <c r="H23" s="174" t="s">
        <v>75</v>
      </c>
      <c r="I23" s="174">
        <v>1</v>
      </c>
      <c r="J23" s="176">
        <v>1</v>
      </c>
      <c r="K23" s="177">
        <v>49</v>
      </c>
      <c r="L23" s="176">
        <v>24</v>
      </c>
      <c r="M23" s="176">
        <v>31</v>
      </c>
      <c r="N23" s="171">
        <f>SUM(L23:M23)</f>
        <v>55</v>
      </c>
      <c r="O23" s="172">
        <v>1.5000640000000001</v>
      </c>
      <c r="P23" s="173">
        <f t="shared" si="1"/>
        <v>82.503520000000009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0" customFormat="1" ht="15.75">
      <c r="A24" s="174">
        <v>18</v>
      </c>
      <c r="B24" s="174">
        <v>4</v>
      </c>
      <c r="C24" s="166" t="s">
        <v>178</v>
      </c>
      <c r="D24" s="167" t="s">
        <v>103</v>
      </c>
      <c r="E24" s="169">
        <v>1</v>
      </c>
      <c r="F24" s="168" t="s">
        <v>104</v>
      </c>
      <c r="G24" s="174" t="s">
        <v>96</v>
      </c>
      <c r="H24" s="174" t="s">
        <v>75</v>
      </c>
      <c r="I24" s="174">
        <v>1</v>
      </c>
      <c r="J24" s="176">
        <v>1</v>
      </c>
      <c r="K24" s="177">
        <v>40</v>
      </c>
      <c r="L24" s="176">
        <v>21</v>
      </c>
      <c r="M24" s="176">
        <v>30</v>
      </c>
      <c r="N24" s="171">
        <f>SUM(L24:M24)</f>
        <v>51</v>
      </c>
      <c r="O24" s="172">
        <v>1.8212060000000001</v>
      </c>
      <c r="P24" s="173">
        <f t="shared" si="1"/>
        <v>92.881506000000002</v>
      </c>
      <c r="Y24" s="16"/>
      <c r="Z24" s="16"/>
      <c r="AA24" s="16"/>
      <c r="AB24" s="16"/>
    </row>
    <row r="25" spans="1:28" s="10" customFormat="1" ht="17.25" customHeight="1">
      <c r="A25" s="174">
        <v>19</v>
      </c>
      <c r="B25" s="174">
        <v>5</v>
      </c>
      <c r="C25" s="166" t="s">
        <v>178</v>
      </c>
      <c r="D25" s="167" t="s">
        <v>115</v>
      </c>
      <c r="E25" s="178" t="s">
        <v>78</v>
      </c>
      <c r="F25" s="175" t="s">
        <v>133</v>
      </c>
      <c r="G25" s="174" t="s">
        <v>96</v>
      </c>
      <c r="H25" s="174" t="s">
        <v>75</v>
      </c>
      <c r="I25" s="174">
        <v>1</v>
      </c>
      <c r="J25" s="176">
        <v>2</v>
      </c>
      <c r="K25" s="177">
        <v>55</v>
      </c>
      <c r="L25" s="176"/>
      <c r="M25" s="176"/>
      <c r="N25" s="171">
        <v>70</v>
      </c>
      <c r="O25" s="172">
        <v>1.3661140000000001</v>
      </c>
      <c r="P25" s="173">
        <f t="shared" si="1"/>
        <v>95.627980000000008</v>
      </c>
    </row>
    <row r="26" spans="1:28" s="10" customFormat="1" ht="16.5" customHeight="1">
      <c r="A26" s="165">
        <v>20</v>
      </c>
      <c r="B26" s="174">
        <v>1</v>
      </c>
      <c r="C26" s="166" t="s">
        <v>178</v>
      </c>
      <c r="D26" s="167" t="s">
        <v>167</v>
      </c>
      <c r="E26" s="165">
        <v>1</v>
      </c>
      <c r="F26" s="175" t="s">
        <v>95</v>
      </c>
      <c r="G26" s="165" t="s">
        <v>1</v>
      </c>
      <c r="H26" s="174" t="s">
        <v>151</v>
      </c>
      <c r="I26" s="174">
        <v>4</v>
      </c>
      <c r="J26" s="176">
        <v>4</v>
      </c>
      <c r="K26" s="177">
        <v>77.5</v>
      </c>
      <c r="L26" s="176">
        <v>75</v>
      </c>
      <c r="M26" s="176">
        <v>100</v>
      </c>
      <c r="N26" s="171">
        <f t="shared" ref="N26:N50" si="2">SUM(L26:M26)</f>
        <v>175</v>
      </c>
      <c r="O26" s="172">
        <v>1.249593</v>
      </c>
      <c r="P26" s="173">
        <f t="shared" si="1"/>
        <v>218.678775</v>
      </c>
    </row>
    <row r="27" spans="1:28" s="10" customFormat="1" ht="15.75">
      <c r="A27" s="174">
        <v>21</v>
      </c>
      <c r="B27" s="165">
        <v>2</v>
      </c>
      <c r="C27" s="166" t="s">
        <v>178</v>
      </c>
      <c r="D27" s="167" t="s">
        <v>168</v>
      </c>
      <c r="E27" s="165">
        <v>2</v>
      </c>
      <c r="F27" s="175" t="s">
        <v>89</v>
      </c>
      <c r="G27" s="174" t="s">
        <v>1</v>
      </c>
      <c r="H27" s="174" t="s">
        <v>151</v>
      </c>
      <c r="I27" s="174">
        <v>4</v>
      </c>
      <c r="J27" s="176">
        <v>4</v>
      </c>
      <c r="K27" s="177">
        <v>86.7</v>
      </c>
      <c r="L27" s="176">
        <v>65</v>
      </c>
      <c r="M27" s="176">
        <v>85</v>
      </c>
      <c r="N27" s="171">
        <f t="shared" si="2"/>
        <v>150</v>
      </c>
      <c r="O27" s="172">
        <v>1.179724</v>
      </c>
      <c r="P27" s="173">
        <f t="shared" si="1"/>
        <v>176.95859999999999</v>
      </c>
    </row>
    <row r="28" spans="1:28" s="16" customFormat="1" ht="15.75">
      <c r="A28" s="174">
        <v>22</v>
      </c>
      <c r="B28" s="174">
        <v>3</v>
      </c>
      <c r="C28" s="166" t="s">
        <v>178</v>
      </c>
      <c r="D28" s="175" t="s">
        <v>141</v>
      </c>
      <c r="E28" s="165">
        <v>1</v>
      </c>
      <c r="F28" s="175" t="s">
        <v>142</v>
      </c>
      <c r="G28" s="174" t="s">
        <v>1</v>
      </c>
      <c r="H28" s="174" t="s">
        <v>143</v>
      </c>
      <c r="I28" s="174">
        <v>3</v>
      </c>
      <c r="J28" s="176">
        <v>5</v>
      </c>
      <c r="K28" s="177">
        <v>66</v>
      </c>
      <c r="L28" s="176">
        <v>45</v>
      </c>
      <c r="M28" s="176">
        <v>72</v>
      </c>
      <c r="N28" s="171">
        <f t="shared" si="2"/>
        <v>117</v>
      </c>
      <c r="O28" s="172">
        <v>1.377319</v>
      </c>
      <c r="P28" s="173">
        <f t="shared" si="1"/>
        <v>161.146323</v>
      </c>
      <c r="Q28" s="10"/>
      <c r="R28" s="10"/>
      <c r="S28" s="10"/>
      <c r="T28" s="10"/>
      <c r="U28" s="10"/>
      <c r="V28" s="10"/>
      <c r="W28" s="10"/>
      <c r="X28" s="10"/>
      <c r="Y28" s="2"/>
      <c r="Z28" s="2"/>
      <c r="AA28" s="2"/>
      <c r="AB28" s="2"/>
    </row>
    <row r="29" spans="1:28" s="10" customFormat="1" ht="15.75">
      <c r="A29" s="165">
        <v>23</v>
      </c>
      <c r="B29" s="174">
        <v>4</v>
      </c>
      <c r="C29" s="166" t="s">
        <v>178</v>
      </c>
      <c r="D29" s="167" t="s">
        <v>168</v>
      </c>
      <c r="E29" s="165">
        <v>3</v>
      </c>
      <c r="F29" s="168" t="s">
        <v>157</v>
      </c>
      <c r="G29" s="174" t="s">
        <v>1</v>
      </c>
      <c r="H29" s="165" t="s">
        <v>143</v>
      </c>
      <c r="I29" s="165" t="s">
        <v>70</v>
      </c>
      <c r="J29" s="169"/>
      <c r="K29" s="170">
        <v>93</v>
      </c>
      <c r="L29" s="169">
        <v>50</v>
      </c>
      <c r="M29" s="169">
        <v>83</v>
      </c>
      <c r="N29" s="171">
        <f t="shared" si="2"/>
        <v>133</v>
      </c>
      <c r="O29" s="172">
        <v>1.143005</v>
      </c>
      <c r="P29" s="173">
        <f t="shared" si="1"/>
        <v>152.019665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10" customFormat="1" ht="16.5" customHeight="1">
      <c r="A30" s="174">
        <v>24</v>
      </c>
      <c r="B30" s="174">
        <v>5</v>
      </c>
      <c r="C30" s="166" t="s">
        <v>178</v>
      </c>
      <c r="D30" s="167" t="s">
        <v>169</v>
      </c>
      <c r="E30" s="165">
        <v>1</v>
      </c>
      <c r="F30" s="168" t="s">
        <v>87</v>
      </c>
      <c r="G30" s="174" t="s">
        <v>1</v>
      </c>
      <c r="H30" s="174" t="s">
        <v>74</v>
      </c>
      <c r="I30" s="165">
        <v>2</v>
      </c>
      <c r="J30" s="169">
        <v>1</v>
      </c>
      <c r="K30" s="170">
        <v>95</v>
      </c>
      <c r="L30" s="169">
        <v>83</v>
      </c>
      <c r="M30" s="169">
        <v>105</v>
      </c>
      <c r="N30" s="171">
        <f t="shared" si="2"/>
        <v>188</v>
      </c>
      <c r="O30" s="172">
        <v>1.1328450000000001</v>
      </c>
      <c r="P30" s="173">
        <f t="shared" si="1"/>
        <v>212.97486000000001</v>
      </c>
      <c r="Q30" s="2"/>
      <c r="R30" s="2"/>
      <c r="S30" s="2"/>
      <c r="T30" s="2"/>
      <c r="U30" s="2"/>
      <c r="V30" s="2"/>
      <c r="W30" s="2"/>
      <c r="X30" s="2"/>
    </row>
    <row r="31" spans="1:28" s="10" customFormat="1" ht="17.25" customHeight="1">
      <c r="A31" s="174">
        <v>25</v>
      </c>
      <c r="B31" s="174">
        <v>6</v>
      </c>
      <c r="C31" s="166" t="s">
        <v>178</v>
      </c>
      <c r="D31" s="167" t="s">
        <v>115</v>
      </c>
      <c r="E31" s="165">
        <v>1</v>
      </c>
      <c r="F31" s="175" t="s">
        <v>119</v>
      </c>
      <c r="G31" s="174" t="s">
        <v>1</v>
      </c>
      <c r="H31" s="174" t="s">
        <v>74</v>
      </c>
      <c r="I31" s="174">
        <v>2</v>
      </c>
      <c r="J31" s="176">
        <v>1</v>
      </c>
      <c r="K31" s="177">
        <v>52</v>
      </c>
      <c r="L31" s="176">
        <v>35</v>
      </c>
      <c r="M31" s="176">
        <v>43</v>
      </c>
      <c r="N31" s="171">
        <f t="shared" si="2"/>
        <v>78</v>
      </c>
      <c r="O31" s="172">
        <v>1.4274070000000001</v>
      </c>
      <c r="P31" s="173">
        <f t="shared" si="1"/>
        <v>111.33774600000001</v>
      </c>
    </row>
    <row r="32" spans="1:28" s="2" customFormat="1" ht="15.75">
      <c r="A32" s="165">
        <v>26</v>
      </c>
      <c r="B32" s="174">
        <v>7</v>
      </c>
      <c r="C32" s="166" t="s">
        <v>178</v>
      </c>
      <c r="D32" s="167" t="s">
        <v>167</v>
      </c>
      <c r="E32" s="165">
        <v>4</v>
      </c>
      <c r="F32" s="168" t="s">
        <v>150</v>
      </c>
      <c r="G32" s="165" t="s">
        <v>1</v>
      </c>
      <c r="H32" s="165" t="s">
        <v>74</v>
      </c>
      <c r="I32" s="165">
        <v>2</v>
      </c>
      <c r="J32" s="169">
        <v>1</v>
      </c>
      <c r="K32" s="170">
        <v>79</v>
      </c>
      <c r="L32" s="169">
        <v>50</v>
      </c>
      <c r="M32" s="169">
        <v>72</v>
      </c>
      <c r="N32" s="171">
        <f t="shared" si="2"/>
        <v>122</v>
      </c>
      <c r="O32" s="172">
        <v>1.236615</v>
      </c>
      <c r="P32" s="173">
        <f t="shared" si="1"/>
        <v>150.86703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2" customFormat="1" ht="15.75">
      <c r="A33" s="174">
        <v>27</v>
      </c>
      <c r="B33" s="165">
        <v>8</v>
      </c>
      <c r="C33" s="166" t="s">
        <v>178</v>
      </c>
      <c r="D33" s="167" t="s">
        <v>166</v>
      </c>
      <c r="E33" s="165">
        <v>1</v>
      </c>
      <c r="F33" s="168" t="s">
        <v>159</v>
      </c>
      <c r="G33" s="174" t="s">
        <v>1</v>
      </c>
      <c r="H33" s="165" t="s">
        <v>74</v>
      </c>
      <c r="I33" s="174">
        <v>3</v>
      </c>
      <c r="J33" s="176">
        <v>2</v>
      </c>
      <c r="K33" s="170">
        <v>109</v>
      </c>
      <c r="L33" s="169">
        <v>70</v>
      </c>
      <c r="M33" s="169">
        <v>90</v>
      </c>
      <c r="N33" s="171">
        <f t="shared" si="2"/>
        <v>160</v>
      </c>
      <c r="O33" s="172">
        <v>1.0773280000000001</v>
      </c>
      <c r="P33" s="173">
        <f t="shared" si="1"/>
        <v>172.37248</v>
      </c>
      <c r="Y33" s="10"/>
      <c r="Z33" s="10"/>
      <c r="AA33" s="10"/>
      <c r="AB33" s="10"/>
    </row>
    <row r="34" spans="1:28" s="2" customFormat="1" ht="15.75">
      <c r="A34" s="174">
        <v>28</v>
      </c>
      <c r="B34" s="174">
        <v>9</v>
      </c>
      <c r="C34" s="166" t="s">
        <v>178</v>
      </c>
      <c r="D34" s="167" t="s">
        <v>168</v>
      </c>
      <c r="E34" s="165">
        <v>4</v>
      </c>
      <c r="F34" s="175" t="s">
        <v>88</v>
      </c>
      <c r="G34" s="174" t="s">
        <v>1</v>
      </c>
      <c r="H34" s="174" t="s">
        <v>156</v>
      </c>
      <c r="I34" s="174">
        <v>4</v>
      </c>
      <c r="J34" s="176">
        <v>2</v>
      </c>
      <c r="K34" s="177">
        <v>82.5</v>
      </c>
      <c r="L34" s="176">
        <v>56</v>
      </c>
      <c r="M34" s="176">
        <v>78</v>
      </c>
      <c r="N34" s="171">
        <f t="shared" si="2"/>
        <v>134</v>
      </c>
      <c r="O34" s="172">
        <v>1.208877</v>
      </c>
      <c r="P34" s="173">
        <f t="shared" si="1"/>
        <v>161.989518</v>
      </c>
      <c r="Q34" s="10"/>
      <c r="R34" s="10"/>
      <c r="S34" s="10"/>
      <c r="T34" s="10"/>
      <c r="U34" s="10"/>
      <c r="V34" s="10"/>
      <c r="W34" s="10"/>
      <c r="X34" s="10"/>
    </row>
    <row r="35" spans="1:28" s="2" customFormat="1" ht="15.75">
      <c r="A35" s="165">
        <v>29</v>
      </c>
      <c r="B35" s="165">
        <v>10</v>
      </c>
      <c r="C35" s="166" t="s">
        <v>178</v>
      </c>
      <c r="D35" s="175" t="s">
        <v>137</v>
      </c>
      <c r="E35" s="165">
        <v>1</v>
      </c>
      <c r="F35" s="168" t="s">
        <v>82</v>
      </c>
      <c r="G35" s="174" t="s">
        <v>1</v>
      </c>
      <c r="H35" s="174" t="s">
        <v>138</v>
      </c>
      <c r="I35" s="174" t="s">
        <v>51</v>
      </c>
      <c r="J35" s="176">
        <v>1</v>
      </c>
      <c r="K35" s="177">
        <v>59.5</v>
      </c>
      <c r="L35" s="176">
        <v>53</v>
      </c>
      <c r="M35" s="176">
        <v>72</v>
      </c>
      <c r="N35" s="171">
        <f t="shared" si="2"/>
        <v>125</v>
      </c>
      <c r="O35" s="172">
        <v>1.4803770000000001</v>
      </c>
      <c r="P35" s="173">
        <f t="shared" si="1"/>
        <v>185.04712499999999</v>
      </c>
      <c r="Q35" s="10"/>
      <c r="R35" s="10"/>
      <c r="S35" s="10"/>
      <c r="T35" s="10"/>
      <c r="U35" s="10"/>
      <c r="V35" s="10"/>
      <c r="W35" s="10"/>
      <c r="X35" s="10"/>
    </row>
    <row r="36" spans="1:28" s="2" customFormat="1" ht="15.75">
      <c r="A36" s="174">
        <v>30</v>
      </c>
      <c r="B36" s="174">
        <v>1</v>
      </c>
      <c r="C36" s="166" t="s">
        <v>178</v>
      </c>
      <c r="D36" s="167" t="s">
        <v>115</v>
      </c>
      <c r="E36" s="169">
        <v>2</v>
      </c>
      <c r="F36" s="175" t="s">
        <v>114</v>
      </c>
      <c r="G36" s="174" t="s">
        <v>52</v>
      </c>
      <c r="H36" s="174"/>
      <c r="I36" s="174">
        <v>2</v>
      </c>
      <c r="J36" s="176">
        <v>1</v>
      </c>
      <c r="K36" s="177">
        <v>53</v>
      </c>
      <c r="L36" s="176">
        <v>30</v>
      </c>
      <c r="M36" s="176">
        <v>42</v>
      </c>
      <c r="N36" s="171">
        <f t="shared" si="2"/>
        <v>72</v>
      </c>
      <c r="O36" s="172">
        <v>1.405834</v>
      </c>
      <c r="P36" s="173">
        <f t="shared" si="1"/>
        <v>101.22004800000001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s="2" customFormat="1" ht="15.75">
      <c r="A37" s="174">
        <v>31</v>
      </c>
      <c r="B37" s="174">
        <v>1</v>
      </c>
      <c r="C37" s="166" t="s">
        <v>178</v>
      </c>
      <c r="D37" s="167" t="s">
        <v>168</v>
      </c>
      <c r="E37" s="165">
        <v>6</v>
      </c>
      <c r="F37" s="168" t="s">
        <v>154</v>
      </c>
      <c r="G37" s="174" t="s">
        <v>48</v>
      </c>
      <c r="H37" s="165" t="s">
        <v>85</v>
      </c>
      <c r="I37" s="165">
        <v>1</v>
      </c>
      <c r="J37" s="169">
        <v>3</v>
      </c>
      <c r="K37" s="170">
        <v>82.5</v>
      </c>
      <c r="L37" s="169">
        <v>56</v>
      </c>
      <c r="M37" s="169">
        <v>65</v>
      </c>
      <c r="N37" s="171">
        <f t="shared" si="2"/>
        <v>121</v>
      </c>
      <c r="O37" s="172">
        <v>1.208877</v>
      </c>
      <c r="P37" s="173">
        <f t="shared" si="1"/>
        <v>146.27411699999999</v>
      </c>
    </row>
    <row r="38" spans="1:28" s="2" customFormat="1" ht="15.75">
      <c r="A38" s="165">
        <v>32</v>
      </c>
      <c r="B38" s="165">
        <v>2</v>
      </c>
      <c r="C38" s="166" t="s">
        <v>178</v>
      </c>
      <c r="D38" s="167" t="s">
        <v>109</v>
      </c>
      <c r="E38" s="169">
        <v>1</v>
      </c>
      <c r="F38" s="175" t="s">
        <v>130</v>
      </c>
      <c r="G38" s="174" t="s">
        <v>48</v>
      </c>
      <c r="H38" s="174" t="s">
        <v>85</v>
      </c>
      <c r="I38" s="174">
        <v>2</v>
      </c>
      <c r="J38" s="176">
        <v>1</v>
      </c>
      <c r="K38" s="177">
        <v>71.5</v>
      </c>
      <c r="L38" s="176">
        <v>25</v>
      </c>
      <c r="M38" s="176">
        <v>37</v>
      </c>
      <c r="N38" s="171">
        <f t="shared" si="2"/>
        <v>62</v>
      </c>
      <c r="O38" s="172">
        <v>1.156058</v>
      </c>
      <c r="P38" s="173">
        <f t="shared" si="1"/>
        <v>71.675595999999999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s="2" customFormat="1" ht="15.75">
      <c r="A39" s="174">
        <v>33</v>
      </c>
      <c r="B39" s="174">
        <v>3</v>
      </c>
      <c r="C39" s="166" t="s">
        <v>178</v>
      </c>
      <c r="D39" s="167" t="s">
        <v>109</v>
      </c>
      <c r="E39" s="165">
        <v>2</v>
      </c>
      <c r="F39" s="175" t="s">
        <v>131</v>
      </c>
      <c r="G39" s="174" t="s">
        <v>48</v>
      </c>
      <c r="H39" s="174" t="s">
        <v>85</v>
      </c>
      <c r="I39" s="174">
        <v>2</v>
      </c>
      <c r="J39" s="176">
        <v>1</v>
      </c>
      <c r="K39" s="177">
        <v>73</v>
      </c>
      <c r="L39" s="176">
        <v>30</v>
      </c>
      <c r="M39" s="176">
        <v>31</v>
      </c>
      <c r="N39" s="171">
        <f t="shared" si="2"/>
        <v>61</v>
      </c>
      <c r="O39" s="172">
        <v>1.143967</v>
      </c>
      <c r="P39" s="173">
        <f t="shared" si="1"/>
        <v>69.781987000000001</v>
      </c>
      <c r="Q39" s="10"/>
      <c r="R39" s="10"/>
      <c r="S39" s="10"/>
      <c r="T39" s="10"/>
      <c r="U39" s="10"/>
      <c r="V39" s="10"/>
      <c r="W39" s="10"/>
      <c r="X39" s="10"/>
      <c r="Y39" s="16"/>
      <c r="Z39" s="16"/>
      <c r="AA39" s="16"/>
      <c r="AB39" s="16"/>
    </row>
    <row r="40" spans="1:28" s="2" customFormat="1" ht="15.75">
      <c r="A40" s="174">
        <v>34</v>
      </c>
      <c r="B40" s="174">
        <v>4</v>
      </c>
      <c r="C40" s="166" t="s">
        <v>178</v>
      </c>
      <c r="D40" s="167" t="s">
        <v>169</v>
      </c>
      <c r="E40" s="165">
        <v>2</v>
      </c>
      <c r="F40" s="168" t="s">
        <v>86</v>
      </c>
      <c r="G40" s="165" t="s">
        <v>48</v>
      </c>
      <c r="H40" s="165" t="s">
        <v>85</v>
      </c>
      <c r="I40" s="165">
        <v>2</v>
      </c>
      <c r="J40" s="169">
        <v>1</v>
      </c>
      <c r="K40" s="170">
        <v>94</v>
      </c>
      <c r="L40" s="169">
        <v>70</v>
      </c>
      <c r="M40" s="169">
        <v>95</v>
      </c>
      <c r="N40" s="171">
        <f t="shared" si="2"/>
        <v>165</v>
      </c>
      <c r="O40" s="172">
        <v>1.137842</v>
      </c>
      <c r="P40" s="173">
        <f t="shared" si="1"/>
        <v>187.74393000000001</v>
      </c>
    </row>
    <row r="41" spans="1:28" s="2" customFormat="1" ht="15.75">
      <c r="A41" s="165">
        <v>35</v>
      </c>
      <c r="B41" s="174">
        <v>5</v>
      </c>
      <c r="C41" s="166" t="s">
        <v>178</v>
      </c>
      <c r="D41" s="167" t="s">
        <v>109</v>
      </c>
      <c r="E41" s="165">
        <v>3</v>
      </c>
      <c r="F41" s="175" t="s">
        <v>110</v>
      </c>
      <c r="G41" s="174" t="s">
        <v>48</v>
      </c>
      <c r="H41" s="174" t="s">
        <v>85</v>
      </c>
      <c r="I41" s="174">
        <v>2</v>
      </c>
      <c r="J41" s="176">
        <v>2</v>
      </c>
      <c r="K41" s="177">
        <v>76</v>
      </c>
      <c r="L41" s="176">
        <v>22</v>
      </c>
      <c r="M41" s="176">
        <v>28</v>
      </c>
      <c r="N41" s="171">
        <f t="shared" si="2"/>
        <v>50</v>
      </c>
      <c r="O41" s="172">
        <v>1.122136</v>
      </c>
      <c r="P41" s="173">
        <f t="shared" si="1"/>
        <v>56.1068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s="2" customFormat="1" ht="15.75">
      <c r="A42" s="174">
        <v>36</v>
      </c>
      <c r="B42" s="174">
        <v>6</v>
      </c>
      <c r="C42" s="166" t="s">
        <v>178</v>
      </c>
      <c r="D42" s="175" t="s">
        <v>144</v>
      </c>
      <c r="E42" s="165">
        <v>2</v>
      </c>
      <c r="F42" s="175" t="s">
        <v>147</v>
      </c>
      <c r="G42" s="174" t="s">
        <v>48</v>
      </c>
      <c r="H42" s="174" t="s">
        <v>85</v>
      </c>
      <c r="I42" s="174">
        <v>2</v>
      </c>
      <c r="J42" s="176">
        <v>4</v>
      </c>
      <c r="K42" s="177">
        <v>68</v>
      </c>
      <c r="L42" s="176">
        <v>70</v>
      </c>
      <c r="M42" s="176">
        <v>85</v>
      </c>
      <c r="N42" s="171">
        <f t="shared" si="2"/>
        <v>155</v>
      </c>
      <c r="O42" s="172">
        <v>1.350832</v>
      </c>
      <c r="P42" s="173">
        <f t="shared" si="1"/>
        <v>209.37896000000001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s="2" customFormat="1" ht="15.75">
      <c r="A43" s="174">
        <v>37</v>
      </c>
      <c r="B43" s="174">
        <v>7</v>
      </c>
      <c r="C43" s="166" t="s">
        <v>178</v>
      </c>
      <c r="D43" s="167" t="s">
        <v>168</v>
      </c>
      <c r="E43" s="165">
        <v>1</v>
      </c>
      <c r="F43" s="168" t="s">
        <v>94</v>
      </c>
      <c r="G43" s="165" t="s">
        <v>48</v>
      </c>
      <c r="H43" s="165" t="s">
        <v>85</v>
      </c>
      <c r="I43" s="165">
        <v>3</v>
      </c>
      <c r="J43" s="169">
        <v>2</v>
      </c>
      <c r="K43" s="170">
        <v>87</v>
      </c>
      <c r="L43" s="169">
        <v>75</v>
      </c>
      <c r="M43" s="169">
        <v>85</v>
      </c>
      <c r="N43" s="171">
        <f t="shared" si="2"/>
        <v>160</v>
      </c>
      <c r="O43" s="172">
        <v>1.1777960000000001</v>
      </c>
      <c r="P43" s="173">
        <f t="shared" si="1"/>
        <v>188.44736</v>
      </c>
      <c r="Y43" s="10"/>
      <c r="Z43" s="10"/>
      <c r="AA43" s="10"/>
      <c r="AB43" s="10"/>
    </row>
    <row r="44" spans="1:28" s="2" customFormat="1" ht="15.75">
      <c r="A44" s="165">
        <v>38</v>
      </c>
      <c r="B44" s="165">
        <v>8</v>
      </c>
      <c r="C44" s="166" t="s">
        <v>178</v>
      </c>
      <c r="D44" s="167" t="s">
        <v>167</v>
      </c>
      <c r="E44" s="165">
        <v>3</v>
      </c>
      <c r="F44" s="168" t="s">
        <v>84</v>
      </c>
      <c r="G44" s="174" t="s">
        <v>48</v>
      </c>
      <c r="H44" s="165" t="s">
        <v>85</v>
      </c>
      <c r="I44" s="165">
        <v>3</v>
      </c>
      <c r="J44" s="169">
        <v>3</v>
      </c>
      <c r="K44" s="177">
        <v>73.5</v>
      </c>
      <c r="L44" s="176">
        <v>57</v>
      </c>
      <c r="M44" s="176">
        <v>80</v>
      </c>
      <c r="N44" s="171">
        <f t="shared" si="2"/>
        <v>137</v>
      </c>
      <c r="O44" s="172">
        <v>1.28786</v>
      </c>
      <c r="P44" s="173">
        <f t="shared" si="1"/>
        <v>176.43682000000001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10" customFormat="1" ht="15.75">
      <c r="A45" s="174">
        <v>39</v>
      </c>
      <c r="B45" s="174">
        <v>9</v>
      </c>
      <c r="C45" s="166" t="s">
        <v>178</v>
      </c>
      <c r="D45" s="175" t="s">
        <v>137</v>
      </c>
      <c r="E45" s="165">
        <v>2</v>
      </c>
      <c r="F45" s="168" t="s">
        <v>140</v>
      </c>
      <c r="G45" s="174" t="s">
        <v>48</v>
      </c>
      <c r="H45" s="165" t="s">
        <v>127</v>
      </c>
      <c r="I45" s="165">
        <v>1</v>
      </c>
      <c r="J45" s="169">
        <v>5</v>
      </c>
      <c r="K45" s="170">
        <v>59</v>
      </c>
      <c r="L45" s="169">
        <v>40</v>
      </c>
      <c r="M45" s="169">
        <v>56</v>
      </c>
      <c r="N45" s="171">
        <f t="shared" si="2"/>
        <v>96</v>
      </c>
      <c r="O45" s="172">
        <v>1.4895769999999999</v>
      </c>
      <c r="P45" s="173">
        <f t="shared" si="1"/>
        <v>142.999392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10" customFormat="1" ht="15.75">
      <c r="A46" s="165">
        <v>40</v>
      </c>
      <c r="B46" s="165">
        <v>10</v>
      </c>
      <c r="C46" s="166" t="s">
        <v>178</v>
      </c>
      <c r="D46" s="167" t="s">
        <v>122</v>
      </c>
      <c r="E46" s="165">
        <v>2</v>
      </c>
      <c r="F46" s="175" t="s">
        <v>126</v>
      </c>
      <c r="G46" s="174" t="s">
        <v>48</v>
      </c>
      <c r="H46" s="174" t="s">
        <v>127</v>
      </c>
      <c r="I46" s="174">
        <v>2</v>
      </c>
      <c r="J46" s="176">
        <v>5</v>
      </c>
      <c r="K46" s="177">
        <v>70</v>
      </c>
      <c r="L46" s="176">
        <v>23</v>
      </c>
      <c r="M46" s="176">
        <v>31</v>
      </c>
      <c r="N46" s="171">
        <f t="shared" si="2"/>
        <v>54</v>
      </c>
      <c r="O46" s="172">
        <v>1.1690149999999999</v>
      </c>
      <c r="P46" s="173">
        <f t="shared" si="1"/>
        <v>63.126809999999992</v>
      </c>
    </row>
    <row r="47" spans="1:28" s="2" customFormat="1" ht="15.75">
      <c r="A47" s="174">
        <v>41</v>
      </c>
      <c r="B47" s="174">
        <v>11</v>
      </c>
      <c r="C47" s="166" t="s">
        <v>178</v>
      </c>
      <c r="D47" s="167" t="s">
        <v>166</v>
      </c>
      <c r="E47" s="165">
        <v>3</v>
      </c>
      <c r="F47" s="175" t="s">
        <v>72</v>
      </c>
      <c r="G47" s="174" t="s">
        <v>48</v>
      </c>
      <c r="H47" s="174"/>
      <c r="I47" s="174" t="s">
        <v>158</v>
      </c>
      <c r="J47" s="176"/>
      <c r="K47" s="177">
        <v>108.5</v>
      </c>
      <c r="L47" s="176">
        <v>0</v>
      </c>
      <c r="M47" s="176">
        <v>170</v>
      </c>
      <c r="N47" s="171">
        <f t="shared" si="2"/>
        <v>170</v>
      </c>
      <c r="O47" s="172">
        <v>1.078916</v>
      </c>
      <c r="P47" s="173">
        <f t="shared" si="1"/>
        <v>183.41571999999999</v>
      </c>
      <c r="Q47" s="10"/>
      <c r="R47" s="10"/>
      <c r="S47" s="10"/>
      <c r="T47" s="10"/>
      <c r="U47" s="10"/>
      <c r="V47" s="10"/>
      <c r="W47" s="10"/>
      <c r="X47" s="10"/>
    </row>
    <row r="48" spans="1:28" s="2" customFormat="1" ht="15.75">
      <c r="A48" s="174">
        <v>42</v>
      </c>
      <c r="B48" s="174">
        <v>1</v>
      </c>
      <c r="C48" s="166" t="s">
        <v>178</v>
      </c>
      <c r="D48" s="167" t="s">
        <v>120</v>
      </c>
      <c r="E48" s="165">
        <v>1</v>
      </c>
      <c r="F48" s="175" t="s">
        <v>124</v>
      </c>
      <c r="G48" s="174" t="s">
        <v>50</v>
      </c>
      <c r="H48" s="174" t="s">
        <v>125</v>
      </c>
      <c r="I48" s="174" t="s">
        <v>51</v>
      </c>
      <c r="J48" s="176">
        <v>2</v>
      </c>
      <c r="K48" s="177">
        <v>64</v>
      </c>
      <c r="L48" s="176">
        <v>23</v>
      </c>
      <c r="M48" s="176">
        <v>27</v>
      </c>
      <c r="N48" s="171">
        <f t="shared" si="2"/>
        <v>50</v>
      </c>
      <c r="O48" s="172">
        <v>1.230998</v>
      </c>
      <c r="P48" s="173">
        <f t="shared" si="1"/>
        <v>61.549900000000001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10" customFormat="1" ht="15.75">
      <c r="A49" s="165">
        <v>43</v>
      </c>
      <c r="B49" s="174">
        <v>2</v>
      </c>
      <c r="C49" s="166" t="s">
        <v>178</v>
      </c>
      <c r="D49" s="175" t="s">
        <v>137</v>
      </c>
      <c r="E49" s="165">
        <v>3</v>
      </c>
      <c r="F49" s="168" t="s">
        <v>139</v>
      </c>
      <c r="G49" s="174" t="s">
        <v>50</v>
      </c>
      <c r="H49" s="165" t="s">
        <v>59</v>
      </c>
      <c r="I49" s="165">
        <v>1</v>
      </c>
      <c r="J49" s="169">
        <v>1</v>
      </c>
      <c r="K49" s="170">
        <v>59</v>
      </c>
      <c r="L49" s="169">
        <v>37</v>
      </c>
      <c r="M49" s="169">
        <v>55</v>
      </c>
      <c r="N49" s="171">
        <f t="shared" si="2"/>
        <v>92</v>
      </c>
      <c r="O49" s="172">
        <v>1.4895769999999999</v>
      </c>
      <c r="P49" s="173">
        <f t="shared" si="1"/>
        <v>137.04108399999998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2" customFormat="1" ht="15.75">
      <c r="A50" s="174">
        <v>44</v>
      </c>
      <c r="B50" s="174">
        <v>3</v>
      </c>
      <c r="C50" s="166" t="s">
        <v>178</v>
      </c>
      <c r="D50" s="167" t="s">
        <v>128</v>
      </c>
      <c r="E50" s="169">
        <v>1</v>
      </c>
      <c r="F50" s="175" t="s">
        <v>129</v>
      </c>
      <c r="G50" s="174" t="s">
        <v>50</v>
      </c>
      <c r="H50" s="174" t="s">
        <v>59</v>
      </c>
      <c r="I50" s="174">
        <v>2</v>
      </c>
      <c r="J50" s="176">
        <v>1</v>
      </c>
      <c r="K50" s="177">
        <v>81</v>
      </c>
      <c r="L50" s="176">
        <v>31</v>
      </c>
      <c r="M50" s="176">
        <v>32</v>
      </c>
      <c r="N50" s="171">
        <f t="shared" si="2"/>
        <v>63</v>
      </c>
      <c r="O50" s="172">
        <v>1.0917619999999999</v>
      </c>
      <c r="P50" s="173">
        <f t="shared" si="1"/>
        <v>68.781005999999991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s="2" customFormat="1" ht="15.75">
      <c r="A51" s="174">
        <v>45</v>
      </c>
      <c r="B51" s="174">
        <v>4</v>
      </c>
      <c r="C51" s="166" t="s">
        <v>178</v>
      </c>
      <c r="D51" s="167" t="s">
        <v>120</v>
      </c>
      <c r="E51" s="178" t="s">
        <v>78</v>
      </c>
      <c r="F51" s="175" t="s">
        <v>81</v>
      </c>
      <c r="G51" s="174" t="s">
        <v>50</v>
      </c>
      <c r="H51" s="174" t="s">
        <v>59</v>
      </c>
      <c r="I51" s="174">
        <v>3</v>
      </c>
      <c r="J51" s="176">
        <v>2</v>
      </c>
      <c r="K51" s="177">
        <v>64</v>
      </c>
      <c r="L51" s="176"/>
      <c r="M51" s="176"/>
      <c r="N51" s="171">
        <v>90</v>
      </c>
      <c r="O51" s="172">
        <v>1.230998</v>
      </c>
      <c r="P51" s="173">
        <f t="shared" si="1"/>
        <v>110.78982000000001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s="10" customFormat="1" ht="15.75">
      <c r="A52" s="165">
        <v>46</v>
      </c>
      <c r="B52" s="174">
        <v>1</v>
      </c>
      <c r="C52" s="166" t="s">
        <v>178</v>
      </c>
      <c r="D52" s="175" t="s">
        <v>144</v>
      </c>
      <c r="E52" s="165">
        <v>6</v>
      </c>
      <c r="F52" s="168" t="s">
        <v>173</v>
      </c>
      <c r="G52" s="174" t="s">
        <v>174</v>
      </c>
      <c r="H52" s="174" t="s">
        <v>175</v>
      </c>
      <c r="I52" s="165">
        <v>2</v>
      </c>
      <c r="J52" s="169">
        <v>1</v>
      </c>
      <c r="K52" s="170">
        <v>70.5</v>
      </c>
      <c r="L52" s="169">
        <v>40</v>
      </c>
      <c r="M52" s="169">
        <v>50</v>
      </c>
      <c r="N52" s="171">
        <f>SUM(L52:M52)</f>
        <v>90</v>
      </c>
      <c r="O52" s="172">
        <v>1.3205480000000001</v>
      </c>
      <c r="P52" s="173">
        <f t="shared" si="1"/>
        <v>118.84932000000001</v>
      </c>
      <c r="Q52" s="2"/>
      <c r="R52" s="2"/>
      <c r="S52" s="2"/>
      <c r="T52" s="2"/>
      <c r="U52" s="2"/>
      <c r="V52" s="2"/>
      <c r="W52" s="2"/>
      <c r="X52" s="2"/>
    </row>
    <row r="53" spans="1:28" ht="7.15" customHeight="1">
      <c r="G53" s="4"/>
      <c r="I53" s="3"/>
      <c r="K53" s="4"/>
    </row>
    <row r="54" spans="1:28" s="48" customFormat="1">
      <c r="A54" s="50"/>
      <c r="B54" s="50" t="s">
        <v>18</v>
      </c>
      <c r="C54" s="49"/>
      <c r="E54" s="49"/>
      <c r="F54" s="51"/>
      <c r="G54" s="51"/>
      <c r="H54" s="49"/>
      <c r="I54" s="137" t="s">
        <v>20</v>
      </c>
      <c r="J54" s="52"/>
      <c r="K54" s="49"/>
      <c r="L54" s="49"/>
      <c r="M54" s="49"/>
      <c r="N54" s="49"/>
    </row>
  </sheetData>
  <sortState ref="A9:AB76">
    <sortCondition ref="G9:G76"/>
    <sortCondition ref="H9:H76"/>
    <sortCondition ref="I9:I76"/>
    <sortCondition ref="J9:J76"/>
    <sortCondition ref="F9:F76"/>
  </sortState>
  <mergeCells count="3">
    <mergeCell ref="A1:K1"/>
    <mergeCell ref="A2:K2"/>
    <mergeCell ref="A3:K3"/>
  </mergeCells>
  <phoneticPr fontId="0" type="noConversion"/>
  <printOptions horizontalCentered="1"/>
  <pageMargins left="0.43307086614173229" right="0.23622047244094491" top="0.34" bottom="0.56000000000000005" header="0.27559055118110237" footer="0.19685039370078741"/>
  <pageSetup paperSize="9" scale="95" orientation="portrait" r:id="rId1"/>
  <headerFooter alignWithMargins="0">
    <oddFooter>&amp;LВиконавець: Пархоменко В.К.
Файл: &amp;F 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Ком.ф-ти</vt:lpstr>
      <vt:lpstr>Розш.ф-ти</vt:lpstr>
      <vt:lpstr>Особисті</vt:lpstr>
      <vt:lpstr>Спис.спортсм</vt:lpstr>
    </vt:vector>
  </TitlesOfParts>
  <Company>sunStyle.com.ua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Leprik</dc:creator>
  <cp:lastModifiedBy>Admin</cp:lastModifiedBy>
  <cp:lastPrinted>2019-04-18T16:59:41Z</cp:lastPrinted>
  <dcterms:created xsi:type="dcterms:W3CDTF">2004-10-02T06:56:31Z</dcterms:created>
  <dcterms:modified xsi:type="dcterms:W3CDTF">2019-04-20T13:59:58Z</dcterms:modified>
</cp:coreProperties>
</file>