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5712" windowHeight="7296" tabRatio="829"/>
  </bookViews>
  <sheets>
    <sheet name="Командний протокол" sheetId="3" r:id="rId1"/>
    <sheet name="Особиста першість" sheetId="8" r:id="rId2"/>
    <sheet name="Розширений ком.прот." sheetId="14" r:id="rId3"/>
    <sheet name="Учасники" sheetId="12" r:id="rId4"/>
  </sheets>
  <calcPr calcId="144525"/>
</workbook>
</file>

<file path=xl/calcChain.xml><?xml version="1.0" encoding="utf-8"?>
<calcChain xmlns="http://schemas.openxmlformats.org/spreadsheetml/2006/main">
  <c r="D16" i="3" l="1"/>
  <c r="D15" i="3"/>
  <c r="D14" i="3"/>
  <c r="D13" i="3"/>
  <c r="D11" i="3"/>
  <c r="D10" i="3"/>
  <c r="D9" i="3"/>
  <c r="D12" i="3"/>
  <c r="D8" i="3"/>
  <c r="D7" i="3"/>
  <c r="L81" i="14"/>
  <c r="O81" i="14" s="1"/>
  <c r="L87" i="14"/>
  <c r="O87" i="14" s="1"/>
  <c r="O88" i="14" s="1"/>
  <c r="L25" i="14"/>
  <c r="O25" i="14" s="1"/>
  <c r="L32" i="14"/>
  <c r="O32" i="14" s="1"/>
  <c r="L21" i="14"/>
  <c r="O21" i="14" s="1"/>
  <c r="L49" i="14"/>
  <c r="O49" i="14" s="1"/>
  <c r="L31" i="14"/>
  <c r="O31" i="14" s="1"/>
  <c r="L22" i="14"/>
  <c r="O22" i="14" s="1"/>
  <c r="L8" i="14"/>
  <c r="O8" i="14" s="1"/>
  <c r="L60" i="14"/>
  <c r="L45" i="14"/>
  <c r="L82" i="14"/>
  <c r="O82" i="14" s="1"/>
  <c r="L38" i="14"/>
  <c r="O38" i="14" s="1"/>
  <c r="L78" i="14"/>
  <c r="O78" i="14" s="1"/>
  <c r="O79" i="14" s="1"/>
  <c r="L73" i="14"/>
  <c r="O73" i="14" s="1"/>
  <c r="L37" i="14"/>
  <c r="O37" i="14" s="1"/>
  <c r="L12" i="14"/>
  <c r="O12" i="14" s="1"/>
  <c r="L48" i="14"/>
  <c r="O48" i="14" s="1"/>
  <c r="L18" i="14"/>
  <c r="O18" i="14" s="1"/>
  <c r="L9" i="14"/>
  <c r="O9" i="14" s="1"/>
  <c r="L55" i="14"/>
  <c r="O55" i="14" s="1"/>
  <c r="L27" i="14"/>
  <c r="O27" i="14" s="1"/>
  <c r="L67" i="14"/>
  <c r="O67" i="14" s="1"/>
  <c r="L11" i="14"/>
  <c r="O11" i="14" s="1"/>
  <c r="L10" i="14"/>
  <c r="O10" i="14" s="1"/>
  <c r="L17" i="14"/>
  <c r="O17" i="14" s="1"/>
  <c r="L83" i="14"/>
  <c r="O83" i="14" s="1"/>
  <c r="L41" i="14"/>
  <c r="O41" i="14" s="1"/>
  <c r="L40" i="14"/>
  <c r="O40" i="14" s="1"/>
  <c r="L56" i="14"/>
  <c r="O56" i="14" s="1"/>
  <c r="L34" i="14"/>
  <c r="O34" i="14" s="1"/>
  <c r="L50" i="14"/>
  <c r="O50" i="14" s="1"/>
  <c r="L63" i="14"/>
  <c r="O63" i="14" s="1"/>
  <c r="L62" i="14"/>
  <c r="O62" i="14" s="1"/>
  <c r="L30" i="14"/>
  <c r="O30" i="14" s="1"/>
  <c r="L58" i="14"/>
  <c r="O58" i="14" s="1"/>
  <c r="L28" i="14"/>
  <c r="O28" i="14" s="1"/>
  <c r="L39" i="14"/>
  <c r="O39" i="14" s="1"/>
  <c r="L53" i="14"/>
  <c r="O53" i="14" s="1"/>
  <c r="L52" i="14"/>
  <c r="O52" i="14" s="1"/>
  <c r="L51" i="14"/>
  <c r="O51" i="14" s="1"/>
  <c r="L33" i="14"/>
  <c r="O33" i="14" s="1"/>
  <c r="L20" i="14"/>
  <c r="O20" i="14" s="1"/>
  <c r="L15" i="14"/>
  <c r="O15" i="14" s="1"/>
  <c r="L35" i="14"/>
  <c r="O35" i="14" s="1"/>
  <c r="L24" i="14"/>
  <c r="O24" i="14" s="1"/>
  <c r="L13" i="14"/>
  <c r="O13" i="14" s="1"/>
  <c r="L26" i="14"/>
  <c r="O26" i="14" s="1"/>
  <c r="O75" i="14"/>
  <c r="O69" i="14"/>
  <c r="O59" i="14"/>
  <c r="O68" i="14"/>
  <c r="O74" i="14"/>
  <c r="O76" i="14" s="1"/>
  <c r="O57" i="14"/>
  <c r="O19" i="14"/>
  <c r="L80" i="8"/>
  <c r="L79" i="8"/>
  <c r="L76" i="8"/>
  <c r="O76" i="8" s="1"/>
  <c r="L77" i="8"/>
  <c r="O77" i="8" s="1"/>
  <c r="L75" i="8"/>
  <c r="O75" i="8" s="1"/>
  <c r="L73" i="8"/>
  <c r="O73" i="8" s="1"/>
  <c r="L78" i="8"/>
  <c r="O78" i="8" s="1"/>
  <c r="L88" i="8"/>
  <c r="O88" i="8" s="1"/>
  <c r="L89" i="8"/>
  <c r="O89" i="8" s="1"/>
  <c r="L90" i="8"/>
  <c r="O90" i="8" s="1"/>
  <c r="L54" i="8"/>
  <c r="O54" i="8" s="1"/>
  <c r="L58" i="8"/>
  <c r="O58" i="8" s="1"/>
  <c r="L55" i="8"/>
  <c r="O55" i="8" s="1"/>
  <c r="L53" i="8"/>
  <c r="O53" i="8" s="1"/>
  <c r="L57" i="8"/>
  <c r="O57" i="8" s="1"/>
  <c r="L56" i="8"/>
  <c r="O56" i="8" s="1"/>
  <c r="L66" i="8"/>
  <c r="O66" i="8" s="1"/>
  <c r="L67" i="8"/>
  <c r="O67" i="8" s="1"/>
  <c r="L85" i="8"/>
  <c r="O85" i="8" s="1"/>
  <c r="L91" i="8"/>
  <c r="O91" i="8" s="1"/>
  <c r="L51" i="8"/>
  <c r="O51" i="8" s="1"/>
  <c r="L50" i="8"/>
  <c r="O50" i="8" s="1"/>
  <c r="L52" i="8"/>
  <c r="O52" i="8" s="1"/>
  <c r="L46" i="8"/>
  <c r="O46" i="8" s="1"/>
  <c r="L63" i="8"/>
  <c r="O63" i="8" s="1"/>
  <c r="L40" i="8"/>
  <c r="O40" i="8" s="1"/>
  <c r="L43" i="8"/>
  <c r="O43" i="8" s="1"/>
  <c r="L45" i="8"/>
  <c r="O45" i="8" s="1"/>
  <c r="L44" i="8"/>
  <c r="O44" i="8" s="1"/>
  <c r="L41" i="8"/>
  <c r="O41" i="8" s="1"/>
  <c r="L42" i="8"/>
  <c r="O42" i="8" s="1"/>
  <c r="L39" i="8"/>
  <c r="O39" i="8" s="1"/>
  <c r="L36" i="8"/>
  <c r="O36" i="8" s="1"/>
  <c r="L30" i="8"/>
  <c r="O30" i="8" s="1"/>
  <c r="O14" i="8"/>
  <c r="L34" i="8"/>
  <c r="O34" i="8" s="1"/>
  <c r="O23" i="8"/>
  <c r="O18" i="8"/>
  <c r="O12" i="8"/>
  <c r="O13" i="8"/>
  <c r="O36" i="14" l="1"/>
  <c r="O71" i="14"/>
  <c r="O64" i="14"/>
  <c r="O23" i="14"/>
  <c r="O85" i="14"/>
  <c r="O54" i="14"/>
  <c r="O14" i="14"/>
  <c r="O22" i="8"/>
  <c r="O17" i="8"/>
  <c r="L86" i="8" l="1"/>
  <c r="O86" i="8" s="1"/>
  <c r="L84" i="8"/>
  <c r="O84" i="8" s="1"/>
  <c r="L87" i="8"/>
  <c r="O87" i="8" s="1"/>
  <c r="L83" i="8"/>
  <c r="O83" i="8" s="1"/>
  <c r="L74" i="8"/>
  <c r="O74" i="8" s="1"/>
  <c r="L72" i="8"/>
  <c r="O72" i="8" s="1"/>
  <c r="L71" i="8"/>
  <c r="O71" i="8" s="1"/>
  <c r="L64" i="8"/>
  <c r="O64" i="8" s="1"/>
  <c r="L70" i="8"/>
  <c r="O70" i="8" s="1"/>
  <c r="L62" i="8"/>
  <c r="O62" i="8" s="1"/>
  <c r="L65" i="8"/>
  <c r="O65" i="8" s="1"/>
  <c r="L33" i="8"/>
  <c r="O33" i="8" s="1"/>
  <c r="L35" i="8"/>
  <c r="O35" i="8" s="1"/>
</calcChain>
</file>

<file path=xl/sharedStrings.xml><?xml version="1.0" encoding="utf-8"?>
<sst xmlns="http://schemas.openxmlformats.org/spreadsheetml/2006/main" count="952" uniqueCount="172">
  <si>
    <t>Прізвище, ім`я</t>
  </si>
  <si>
    <t>Місце</t>
  </si>
  <si>
    <t>Курс</t>
  </si>
  <si>
    <t>Група</t>
  </si>
  <si>
    <t>Командна першість серед факультетів</t>
  </si>
  <si>
    <t>Головний суддя</t>
  </si>
  <si>
    <t xml:space="preserve"> - </t>
  </si>
  <si>
    <t>Г И Р Ь О В И Й  С П О Р Т</t>
  </si>
  <si>
    <t>Вет.</t>
  </si>
  <si>
    <t>Пош- товх</t>
  </si>
  <si>
    <t>Г.Ю. Береза</t>
  </si>
  <si>
    <t>Головний секретар</t>
  </si>
  <si>
    <t>В.К. Пархоменко</t>
  </si>
  <si>
    <t>Список учасників</t>
  </si>
  <si>
    <t>КД</t>
  </si>
  <si>
    <t>Протокол особистої першості</t>
  </si>
  <si>
    <t>Агро.</t>
  </si>
  <si>
    <t>Навчальний корпус №9, зала важкої атлетики</t>
  </si>
  <si>
    <t>М1</t>
  </si>
  <si>
    <t>Ж i н к и</t>
  </si>
  <si>
    <t>Ч о л о в i к и</t>
  </si>
  <si>
    <t>ТВБ</t>
  </si>
  <si>
    <t>Рік нар.</t>
  </si>
  <si>
    <t>Розширений протокол командної першості серед збірних команд  факультетів</t>
  </si>
  <si>
    <t>Осо-
биста
 вага</t>
  </si>
  <si>
    <t>Ри-
вок
(л+п)</t>
  </si>
  <si>
    <t>Вага гирі: 16 кг</t>
  </si>
  <si>
    <t>Сума</t>
  </si>
  <si>
    <t>Міс-
це</t>
  </si>
  <si>
    <t>Вагова категорія</t>
  </si>
  <si>
    <t>Результат</t>
  </si>
  <si>
    <t>Спеціальність</t>
  </si>
  <si>
    <t>АМ</t>
  </si>
  <si>
    <t>Вагова категорія до 75 кг</t>
  </si>
  <si>
    <t>Вагова категорія до 80 кг</t>
  </si>
  <si>
    <t>МТ</t>
  </si>
  <si>
    <t>Вагова категорія до 65 кг</t>
  </si>
  <si>
    <t>Вагова категорія до 70 кг</t>
  </si>
  <si>
    <t>ННІ/
факуль-
тет</t>
  </si>
  <si>
    <t>Вагова категорія до 90 кг</t>
  </si>
  <si>
    <t>Агробіологічний факультет</t>
  </si>
  <si>
    <t>Факультет ветеринарної медицини</t>
  </si>
  <si>
    <t>Факультет тваринництва та водних біоресурсів</t>
  </si>
  <si>
    <t>Факультет землевпорядкування</t>
  </si>
  <si>
    <t xml:space="preserve">Навчальний корпус №9, зала важкої атлетики </t>
  </si>
  <si>
    <t>Команда
(ННІ, факультет)</t>
  </si>
  <si>
    <t>Зважування: 15:00-16:00</t>
  </si>
  <si>
    <t>Змагання: 16:30-18:50</t>
  </si>
  <si>
    <t>Вагова категорія до 60 кг.</t>
  </si>
  <si>
    <t>Вагова категорія до 70 кг.</t>
  </si>
  <si>
    <t>Вагова категорія + 70 кг.</t>
  </si>
  <si>
    <t>Час виконання вправи: 10 хвилин</t>
  </si>
  <si>
    <t>ІТ</t>
  </si>
  <si>
    <t>ТВППТ</t>
  </si>
  <si>
    <t>Козиряцький В`ячеслав</t>
  </si>
  <si>
    <t>Маш</t>
  </si>
  <si>
    <t>№
ННІ,
ф-т</t>
  </si>
  <si>
    <t>Сума результатів 6-ти кращих спортсменів команди:</t>
  </si>
  <si>
    <t>ННІ енергетики, автоматики і енергозбереження</t>
  </si>
  <si>
    <t xml:space="preserve">ННІ лісового і  садово-паркового  господарства </t>
  </si>
  <si>
    <t>Механіко-технологічний факультет</t>
  </si>
  <si>
    <t>Факультет конструювання та дизайну</t>
  </si>
  <si>
    <t>Факультет аграрного  менеджменту</t>
  </si>
  <si>
    <t>Гуманітарно-педагогічний факультет</t>
  </si>
  <si>
    <t>Економічний факультет</t>
  </si>
  <si>
    <t>Факультет захисту рослин, біотехнологій та екології</t>
  </si>
  <si>
    <t>Факультет інформаційних технологій</t>
  </si>
  <si>
    <t>Факультет харчових технологій та управління якістю продукції АПК</t>
  </si>
  <si>
    <t>Юридичний факультет</t>
  </si>
  <si>
    <t>Сума кращих 6 
результатів</t>
  </si>
  <si>
    <t>№
з/п</t>
  </si>
  <si>
    <t>№ з/п</t>
  </si>
  <si>
    <t>Вид спорту</t>
  </si>
  <si>
    <t>Ражик Лілія</t>
  </si>
  <si>
    <t>Вагова категорія до 60 кг</t>
  </si>
  <si>
    <t>Бочков Олександр</t>
  </si>
  <si>
    <t>Ваг.
кат.</t>
  </si>
  <si>
    <t>до60</t>
  </si>
  <si>
    <t>до70</t>
  </si>
  <si>
    <t xml:space="preserve"> +70</t>
  </si>
  <si>
    <t>Вага гир: 24 кг</t>
  </si>
  <si>
    <t>до65</t>
  </si>
  <si>
    <t>до75</t>
  </si>
  <si>
    <t>Животівський Денис</t>
  </si>
  <si>
    <t>до80</t>
  </si>
  <si>
    <t>Карацюба Василь</t>
  </si>
  <si>
    <t>Стельмах Максим</t>
  </si>
  <si>
    <t>до90</t>
  </si>
  <si>
    <t>гирі</t>
  </si>
  <si>
    <t xml:space="preserve">Всього учкасників = </t>
  </si>
  <si>
    <t>у тому числі жінок:</t>
  </si>
  <si>
    <t>Гордієнко Юлія</t>
  </si>
  <si>
    <t>ГП</t>
  </si>
  <si>
    <t>Маліневський Олег</t>
  </si>
  <si>
    <t>Логвинов Олександр</t>
  </si>
  <si>
    <t>Трофимчук Сергій</t>
  </si>
  <si>
    <t>Мосійчук Дмитро</t>
  </si>
  <si>
    <t>Ломако Єдуард</t>
  </si>
  <si>
    <t xml:space="preserve">Василюк Василь            </t>
  </si>
  <si>
    <t>Олексенко Валерій</t>
  </si>
  <si>
    <t>Стипанишин Роман</t>
  </si>
  <si>
    <t>Короткий Олександр</t>
  </si>
  <si>
    <t>Боровик Руслан</t>
  </si>
  <si>
    <t>Коефіціент
"Синклера"</t>
  </si>
  <si>
    <r>
      <t xml:space="preserve">Сума очок </t>
    </r>
    <r>
      <rPr>
        <sz val="12"/>
        <rFont val="Arial"/>
        <family val="2"/>
        <charset val="204"/>
      </rPr>
      <t>за 
табл. Сінклера</t>
    </r>
  </si>
  <si>
    <t>Кузьмич Іван</t>
  </si>
  <si>
    <t>Короткий Василь</t>
  </si>
  <si>
    <t>Калюжний Олег</t>
  </si>
  <si>
    <t>Вет</t>
  </si>
  <si>
    <t>Агро</t>
  </si>
  <si>
    <t>ЛСПГ</t>
  </si>
  <si>
    <t>Скоро-
чення</t>
  </si>
  <si>
    <t>ЕАЕ</t>
  </si>
  <si>
    <t>Екон.</t>
  </si>
  <si>
    <t>ЗРБЕ</t>
  </si>
  <si>
    <t>ЗВ</t>
  </si>
  <si>
    <t>ХТУЯ</t>
  </si>
  <si>
    <t>Юрид.</t>
  </si>
  <si>
    <t>13.03.2019 р.</t>
  </si>
  <si>
    <t>Кузько Людмила</t>
  </si>
  <si>
    <t>ГМАШ</t>
  </si>
  <si>
    <t>Єнева Ганна</t>
  </si>
  <si>
    <t>Литюк Адріана</t>
  </si>
  <si>
    <t>Таран Уляна</t>
  </si>
  <si>
    <t>Антонюк Марія</t>
  </si>
  <si>
    <t>Сиратенко Тетяна</t>
  </si>
  <si>
    <t>Гулян Маргарита</t>
  </si>
  <si>
    <t>Манолій Єлізавета</t>
  </si>
  <si>
    <t>МАШ</t>
  </si>
  <si>
    <t>вип.</t>
  </si>
  <si>
    <t>Бондарчук Владислав</t>
  </si>
  <si>
    <t>Бабій Сергій</t>
  </si>
  <si>
    <t xml:space="preserve">Харченко Сергій </t>
  </si>
  <si>
    <t>Бочков Максим</t>
  </si>
  <si>
    <t>Літвінчук Юрій</t>
  </si>
  <si>
    <t>Ставничий Олег</t>
  </si>
  <si>
    <t>Шульга Дмитро</t>
  </si>
  <si>
    <t>Дерев`янник Артем</t>
  </si>
  <si>
    <t>Мацьола Олександр</t>
  </si>
  <si>
    <t>Іванченко Ростислав</t>
  </si>
  <si>
    <t>Гордієнко Олександр</t>
  </si>
  <si>
    <t>Дохошко Максим</t>
  </si>
  <si>
    <t>Дунський Тарас</t>
  </si>
  <si>
    <t>ЛГ</t>
  </si>
  <si>
    <t>Зарембо Михайло</t>
  </si>
  <si>
    <t>Остапенко Михайло</t>
  </si>
  <si>
    <t>Висоцький Дмитро</t>
  </si>
  <si>
    <t>Лебедєв Микола</t>
  </si>
  <si>
    <t>Сидорець Віталій</t>
  </si>
  <si>
    <t>Батожський Артем</t>
  </si>
  <si>
    <t>Лисенко Юрій</t>
  </si>
  <si>
    <t>Сарган Олексій</t>
  </si>
  <si>
    <t>Черкас Вадим</t>
  </si>
  <si>
    <t>Снігур Олег</t>
  </si>
  <si>
    <t>Коропець Олександр</t>
  </si>
  <si>
    <t>Красільніков Назар</t>
  </si>
  <si>
    <t>Штельмашук Олександр</t>
  </si>
  <si>
    <t>Вагова категорія більше +90 кг</t>
  </si>
  <si>
    <t>Гордієнко Віктор</t>
  </si>
  <si>
    <t>Данильчук Дмитро</t>
  </si>
  <si>
    <t xml:space="preserve"> +90</t>
  </si>
  <si>
    <t>Морев Назар</t>
  </si>
  <si>
    <t>Хом`як Михайло</t>
  </si>
  <si>
    <t>Шамрай Олексій</t>
  </si>
  <si>
    <t>Дісковський Дмитро</t>
  </si>
  <si>
    <t>Савченко віталій</t>
  </si>
  <si>
    <t xml:space="preserve"> =51 </t>
  </si>
  <si>
    <t xml:space="preserve"> = 10</t>
  </si>
  <si>
    <t xml:space="preserve"> = 61</t>
  </si>
  <si>
    <t xml:space="preserve">62-га спартакіада студентів НУБіП України 2018-2019  навчального року                                        </t>
  </si>
  <si>
    <t xml:space="preserve">62-га спартакіада студентів НУБіП України 2018-2019  навчального року                            </t>
  </si>
  <si>
    <t xml:space="preserve">62-га спартакіада студентів НУБіП України 2018-2019  навчального року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</si>
</sst>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0"/>
  </numFmts>
  <fonts count="11" x14ac:knownFonts="1">
    <font>
      <sz val="10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4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1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 textRotation="90" wrapText="1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textRotation="90" wrapText="1"/>
    </xf>
    <xf numFmtId="166" fontId="8" fillId="0" borderId="3" xfId="0" applyNumberFormat="1" applyFont="1" applyBorder="1" applyAlignment="1">
      <alignment vertical="center" wrapText="1"/>
    </xf>
    <xf numFmtId="166" fontId="8" fillId="0" borderId="3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/>
    </xf>
    <xf numFmtId="166" fontId="8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="70" zoomScaleNormal="80" workbookViewId="0">
      <selection sqref="A1:E1"/>
    </sheetView>
  </sheetViews>
  <sheetFormatPr defaultColWidth="9.109375" defaultRowHeight="17.399999999999999" x14ac:dyDescent="0.3"/>
  <cols>
    <col min="1" max="1" width="4.77734375" style="4" customWidth="1"/>
    <col min="2" max="2" width="61.109375" style="1" customWidth="1"/>
    <col min="3" max="3" width="8.6640625" style="1" customWidth="1"/>
    <col min="4" max="4" width="14.77734375" style="16" customWidth="1"/>
    <col min="5" max="5" width="8.109375" style="1" customWidth="1"/>
    <col min="6" max="16384" width="9.109375" style="1"/>
  </cols>
  <sheetData>
    <row r="1" spans="1:5" x14ac:dyDescent="0.3">
      <c r="A1" s="107" t="s">
        <v>169</v>
      </c>
      <c r="B1" s="107"/>
      <c r="C1" s="107"/>
      <c r="D1" s="107"/>
      <c r="E1" s="107"/>
    </row>
    <row r="2" spans="1:5" ht="27.75" customHeight="1" x14ac:dyDescent="0.3">
      <c r="A2" s="108" t="s">
        <v>7</v>
      </c>
      <c r="B2" s="108"/>
      <c r="C2" s="108"/>
      <c r="D2" s="108"/>
      <c r="E2" s="108"/>
    </row>
    <row r="3" spans="1:5" x14ac:dyDescent="0.3">
      <c r="A3" s="109" t="s">
        <v>4</v>
      </c>
      <c r="B3" s="109"/>
      <c r="C3" s="109"/>
      <c r="D3" s="109"/>
      <c r="E3" s="109"/>
    </row>
    <row r="4" spans="1:5" ht="21" customHeight="1" x14ac:dyDescent="0.3">
      <c r="A4" s="3" t="s">
        <v>44</v>
      </c>
      <c r="B4" s="3"/>
      <c r="C4" s="3"/>
      <c r="D4" s="4"/>
      <c r="E4" s="5" t="s">
        <v>118</v>
      </c>
    </row>
    <row r="5" spans="1:5" x14ac:dyDescent="0.3">
      <c r="A5" s="6"/>
      <c r="D5" s="7"/>
    </row>
    <row r="6" spans="1:5" ht="60" customHeight="1" thickBot="1" x14ac:dyDescent="0.35">
      <c r="A6" s="8" t="s">
        <v>70</v>
      </c>
      <c r="B6" s="9" t="s">
        <v>45</v>
      </c>
      <c r="C6" s="9" t="s">
        <v>111</v>
      </c>
      <c r="D6" s="8" t="s">
        <v>69</v>
      </c>
      <c r="E6" s="10" t="s">
        <v>1</v>
      </c>
    </row>
    <row r="7" spans="1:5" ht="31.2" customHeight="1" thickTop="1" x14ac:dyDescent="0.3">
      <c r="A7" s="11">
        <v>1</v>
      </c>
      <c r="B7" s="12" t="s">
        <v>60</v>
      </c>
      <c r="C7" s="106" t="s">
        <v>35</v>
      </c>
      <c r="D7" s="123">
        <f>'Розширений ком.прот.'!O14</f>
        <v>753.52867900000001</v>
      </c>
      <c r="E7" s="11">
        <v>1</v>
      </c>
    </row>
    <row r="8" spans="1:5" ht="31.2" customHeight="1" x14ac:dyDescent="0.3">
      <c r="A8" s="11">
        <v>2</v>
      </c>
      <c r="B8" s="14" t="s">
        <v>61</v>
      </c>
      <c r="C8" s="106" t="s">
        <v>14</v>
      </c>
      <c r="D8" s="123">
        <f>'Розширений ком.прот.'!O23</f>
        <v>674.02462600000001</v>
      </c>
      <c r="E8" s="11">
        <v>2</v>
      </c>
    </row>
    <row r="9" spans="1:5" ht="31.2" customHeight="1" x14ac:dyDescent="0.3">
      <c r="A9" s="11">
        <v>3</v>
      </c>
      <c r="B9" s="12" t="s">
        <v>40</v>
      </c>
      <c r="C9" s="106" t="s">
        <v>16</v>
      </c>
      <c r="D9" s="123">
        <f>'Розширений ком.прот.'!O36</f>
        <v>612.31257900000003</v>
      </c>
      <c r="E9" s="11">
        <v>3</v>
      </c>
    </row>
    <row r="10" spans="1:5" ht="31.2" customHeight="1" x14ac:dyDescent="0.3">
      <c r="A10" s="11">
        <v>4</v>
      </c>
      <c r="B10" s="12" t="s">
        <v>41</v>
      </c>
      <c r="C10" s="106" t="s">
        <v>8</v>
      </c>
      <c r="D10" s="123">
        <f>'Розширений ком.прот.'!O54</f>
        <v>479.80008999999995</v>
      </c>
      <c r="E10" s="11">
        <v>4</v>
      </c>
    </row>
    <row r="11" spans="1:5" ht="31.2" customHeight="1" x14ac:dyDescent="0.3">
      <c r="A11" s="11">
        <v>5</v>
      </c>
      <c r="B11" s="12" t="s">
        <v>59</v>
      </c>
      <c r="C11" s="106" t="s">
        <v>110</v>
      </c>
      <c r="D11" s="123">
        <f>'Розширений ком.прот.'!O64</f>
        <v>276.59949999999998</v>
      </c>
      <c r="E11" s="11">
        <v>5</v>
      </c>
    </row>
    <row r="12" spans="1:5" ht="31.2" customHeight="1" x14ac:dyDescent="0.3">
      <c r="A12" s="11">
        <v>6</v>
      </c>
      <c r="B12" s="12" t="s">
        <v>42</v>
      </c>
      <c r="C12" s="106" t="s">
        <v>21</v>
      </c>
      <c r="D12" s="123">
        <f>'Розширений ком.прот.'!O71</f>
        <v>154.769375</v>
      </c>
      <c r="E12" s="11">
        <v>6</v>
      </c>
    </row>
    <row r="13" spans="1:5" ht="31.2" customHeight="1" x14ac:dyDescent="0.3">
      <c r="A13" s="11">
        <v>7</v>
      </c>
      <c r="B13" s="12" t="s">
        <v>63</v>
      </c>
      <c r="C13" s="106" t="s">
        <v>92</v>
      </c>
      <c r="D13" s="123">
        <f>'Розширений ком.прот.'!O76</f>
        <v>59.749657999999997</v>
      </c>
      <c r="E13" s="11">
        <v>7</v>
      </c>
    </row>
    <row r="14" spans="1:5" ht="31.2" customHeight="1" x14ac:dyDescent="0.3">
      <c r="A14" s="11">
        <v>8</v>
      </c>
      <c r="B14" s="12" t="s">
        <v>66</v>
      </c>
      <c r="C14" s="106" t="s">
        <v>52</v>
      </c>
      <c r="D14" s="123">
        <f>'Розширений ком.прот.'!O79</f>
        <v>38.952243000000003</v>
      </c>
      <c r="E14" s="11">
        <v>8</v>
      </c>
    </row>
    <row r="15" spans="1:5" ht="31.2" customHeight="1" x14ac:dyDescent="0.3">
      <c r="A15" s="11">
        <v>9</v>
      </c>
      <c r="B15" s="12" t="s">
        <v>62</v>
      </c>
      <c r="C15" s="106" t="s">
        <v>32</v>
      </c>
      <c r="D15" s="124">
        <f>'Розширений ком.прот.'!O85</f>
        <v>21.898946000000002</v>
      </c>
      <c r="E15" s="11">
        <v>9</v>
      </c>
    </row>
    <row r="16" spans="1:5" ht="31.2" customHeight="1" x14ac:dyDescent="0.3">
      <c r="A16" s="11">
        <v>10</v>
      </c>
      <c r="B16" s="12" t="s">
        <v>64</v>
      </c>
      <c r="C16" s="106" t="s">
        <v>113</v>
      </c>
      <c r="D16" s="123">
        <f>'Розширений ком.прот.'!O88</f>
        <v>18.443695999999999</v>
      </c>
      <c r="E16" s="11">
        <v>10</v>
      </c>
    </row>
    <row r="17" spans="1:5" ht="31.2" customHeight="1" x14ac:dyDescent="0.3">
      <c r="A17" s="11">
        <v>11</v>
      </c>
      <c r="B17" s="12" t="s">
        <v>58</v>
      </c>
      <c r="C17" s="106" t="s">
        <v>112</v>
      </c>
      <c r="D17" s="13" t="s">
        <v>6</v>
      </c>
      <c r="E17" s="13" t="s">
        <v>6</v>
      </c>
    </row>
    <row r="18" spans="1:5" ht="31.2" customHeight="1" x14ac:dyDescent="0.3">
      <c r="A18" s="11">
        <v>12</v>
      </c>
      <c r="B18" s="12" t="s">
        <v>65</v>
      </c>
      <c r="C18" s="106" t="s">
        <v>114</v>
      </c>
      <c r="D18" s="13" t="s">
        <v>6</v>
      </c>
      <c r="E18" s="13" t="s">
        <v>6</v>
      </c>
    </row>
    <row r="19" spans="1:5" ht="31.2" customHeight="1" x14ac:dyDescent="0.3">
      <c r="A19" s="11">
        <v>13</v>
      </c>
      <c r="B19" s="12" t="s">
        <v>43</v>
      </c>
      <c r="C19" s="106" t="s">
        <v>115</v>
      </c>
      <c r="D19" s="13" t="s">
        <v>6</v>
      </c>
      <c r="E19" s="13" t="s">
        <v>6</v>
      </c>
    </row>
    <row r="20" spans="1:5" ht="31.2" customHeight="1" x14ac:dyDescent="0.3">
      <c r="A20" s="11">
        <v>14</v>
      </c>
      <c r="B20" s="12" t="s">
        <v>67</v>
      </c>
      <c r="C20" s="106" t="s">
        <v>116</v>
      </c>
      <c r="D20" s="13" t="s">
        <v>6</v>
      </c>
      <c r="E20" s="13" t="s">
        <v>6</v>
      </c>
    </row>
    <row r="21" spans="1:5" ht="31.2" customHeight="1" x14ac:dyDescent="0.3">
      <c r="A21" s="11">
        <v>15</v>
      </c>
      <c r="B21" s="12" t="s">
        <v>68</v>
      </c>
      <c r="C21" s="106" t="s">
        <v>117</v>
      </c>
      <c r="D21" s="13" t="s">
        <v>6</v>
      </c>
      <c r="E21" s="13" t="s">
        <v>6</v>
      </c>
    </row>
    <row r="23" spans="1:5" x14ac:dyDescent="0.3">
      <c r="A23" s="6"/>
      <c r="B23" s="1" t="s">
        <v>5</v>
      </c>
      <c r="D23" s="7" t="s">
        <v>10</v>
      </c>
    </row>
    <row r="24" spans="1:5" x14ac:dyDescent="0.3">
      <c r="A24" s="6"/>
      <c r="D24" s="7"/>
    </row>
    <row r="25" spans="1:5" x14ac:dyDescent="0.3">
      <c r="A25" s="6"/>
      <c r="B25" s="1" t="s">
        <v>11</v>
      </c>
      <c r="D25" s="15" t="s">
        <v>12</v>
      </c>
    </row>
  </sheetData>
  <sortState ref="A7:E16">
    <sortCondition descending="1" ref="D7:D16"/>
    <sortCondition ref="B7:B16"/>
  </sortState>
  <mergeCells count="3">
    <mergeCell ref="A1:E1"/>
    <mergeCell ref="A2:E2"/>
    <mergeCell ref="A3:E3"/>
  </mergeCells>
  <phoneticPr fontId="0" type="noConversion"/>
  <printOptions horizontalCentered="1"/>
  <pageMargins left="0.6692913385826772" right="0.35433070866141736" top="0.62992125984251968" bottom="0.59055118110236227" header="0.19685039370078741" footer="0.19685039370078741"/>
  <pageSetup paperSize="9" scale="96" orientation="portrait" r:id="rId1"/>
  <headerFooter alignWithMargins="0">
    <oddFooter>&amp;LВиконавець: Пархоменко В.К.
Файл          : &amp;F  Лист: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zoomScale="70" zoomScaleNormal="70" workbookViewId="0">
      <selection sqref="A1:O1"/>
    </sheetView>
  </sheetViews>
  <sheetFormatPr defaultColWidth="9.109375" defaultRowHeight="17.399999999999999" x14ac:dyDescent="0.25"/>
  <cols>
    <col min="1" max="1" width="5" style="17" customWidth="1"/>
    <col min="2" max="2" width="6.77734375" style="59" customWidth="1"/>
    <col min="3" max="3" width="29.88671875" style="4" customWidth="1"/>
    <col min="4" max="4" width="9.6640625" style="17" customWidth="1"/>
    <col min="5" max="5" width="9.5546875" style="4" customWidth="1"/>
    <col min="6" max="6" width="5.21875" style="4" customWidth="1"/>
    <col min="7" max="7" width="6" style="4" customWidth="1"/>
    <col min="8" max="8" width="7.6640625" style="43" customWidth="1"/>
    <col min="9" max="9" width="7.77734375" style="4" customWidth="1"/>
    <col min="10" max="10" width="6.5546875" style="4" customWidth="1"/>
    <col min="11" max="11" width="6.88671875" style="4" customWidth="1"/>
    <col min="12" max="12" width="7.5546875" style="17" customWidth="1"/>
    <col min="13" max="13" width="7.33203125" style="17" customWidth="1"/>
    <col min="14" max="14" width="7.88671875" style="75" customWidth="1"/>
    <col min="15" max="15" width="7.21875" style="17" customWidth="1"/>
    <col min="16" max="16384" width="9.109375" style="17"/>
  </cols>
  <sheetData>
    <row r="1" spans="1:16" ht="18" customHeight="1" x14ac:dyDescent="0.25">
      <c r="A1" s="107" t="s">
        <v>170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6" ht="34.5" customHeight="1" x14ac:dyDescent="0.25">
      <c r="A2" s="108" t="s">
        <v>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x14ac:dyDescent="0.25">
      <c r="E3" s="17"/>
      <c r="F3" s="17"/>
      <c r="G3" s="17"/>
      <c r="H3" s="17"/>
      <c r="I3" s="17"/>
      <c r="K3" s="5"/>
      <c r="O3" s="5" t="s">
        <v>118</v>
      </c>
    </row>
    <row r="4" spans="1:16" ht="27" customHeight="1" x14ac:dyDescent="0.25">
      <c r="A4" s="108" t="s">
        <v>15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6" x14ac:dyDescent="0.25">
      <c r="A5" s="17" t="s">
        <v>17</v>
      </c>
      <c r="F5" s="17"/>
      <c r="H5" s="18" t="s">
        <v>51</v>
      </c>
    </row>
    <row r="6" spans="1:16" x14ac:dyDescent="0.25">
      <c r="A6" s="17" t="s">
        <v>46</v>
      </c>
      <c r="D6" s="17" t="s">
        <v>47</v>
      </c>
      <c r="F6" s="18"/>
      <c r="H6" s="17"/>
    </row>
    <row r="8" spans="1:16" x14ac:dyDescent="0.25">
      <c r="A8" s="116" t="s">
        <v>167</v>
      </c>
      <c r="B8" s="116"/>
      <c r="D8" s="2" t="s">
        <v>19</v>
      </c>
      <c r="G8" s="18" t="s">
        <v>26</v>
      </c>
      <c r="H8" s="27"/>
      <c r="I8" s="28"/>
      <c r="J8" s="28"/>
      <c r="K8" s="27"/>
      <c r="L8" s="27"/>
      <c r="M8" s="27"/>
      <c r="N8" s="76"/>
    </row>
    <row r="9" spans="1:16" x14ac:dyDescent="0.25">
      <c r="D9" s="71"/>
      <c r="G9" s="18"/>
      <c r="H9" s="27"/>
      <c r="I9" s="28"/>
      <c r="J9" s="28"/>
      <c r="K9" s="27"/>
      <c r="L9" s="27"/>
      <c r="M9" s="27"/>
      <c r="N9" s="76"/>
    </row>
    <row r="10" spans="1:16" ht="91.2" customHeight="1" x14ac:dyDescent="0.25">
      <c r="A10" s="19" t="s">
        <v>71</v>
      </c>
      <c r="B10" s="62" t="s">
        <v>76</v>
      </c>
      <c r="C10" s="20" t="s">
        <v>0</v>
      </c>
      <c r="D10" s="19" t="s">
        <v>38</v>
      </c>
      <c r="E10" s="82" t="s">
        <v>31</v>
      </c>
      <c r="F10" s="21" t="s">
        <v>2</v>
      </c>
      <c r="G10" s="21" t="s">
        <v>3</v>
      </c>
      <c r="H10" s="19" t="s">
        <v>22</v>
      </c>
      <c r="I10" s="19" t="s">
        <v>24</v>
      </c>
      <c r="J10" s="19"/>
      <c r="K10" s="19"/>
      <c r="L10" s="22" t="s">
        <v>25</v>
      </c>
      <c r="M10" s="23" t="s">
        <v>1</v>
      </c>
      <c r="N10" s="80" t="s">
        <v>103</v>
      </c>
      <c r="O10" s="74" t="s">
        <v>104</v>
      </c>
    </row>
    <row r="11" spans="1:16" s="29" customFormat="1" x14ac:dyDescent="0.25">
      <c r="B11" s="112"/>
      <c r="C11" s="30" t="s">
        <v>48</v>
      </c>
      <c r="D11" s="31"/>
      <c r="E11" s="31"/>
      <c r="F11" s="31"/>
      <c r="G11" s="31"/>
      <c r="H11" s="32"/>
      <c r="I11" s="33"/>
      <c r="J11" s="33"/>
      <c r="K11" s="33"/>
      <c r="L11" s="34"/>
      <c r="M11" s="34"/>
      <c r="N11" s="77"/>
      <c r="O11" s="34"/>
    </row>
    <row r="12" spans="1:16" x14ac:dyDescent="0.25">
      <c r="A12" s="35">
        <v>1</v>
      </c>
      <c r="B12" s="63" t="s">
        <v>77</v>
      </c>
      <c r="C12" s="36" t="s">
        <v>119</v>
      </c>
      <c r="D12" s="20" t="s">
        <v>14</v>
      </c>
      <c r="E12" s="20" t="s">
        <v>120</v>
      </c>
      <c r="F12" s="20">
        <v>2</v>
      </c>
      <c r="G12" s="20">
        <v>1</v>
      </c>
      <c r="H12" s="35">
        <v>1995</v>
      </c>
      <c r="I12" s="37">
        <v>50.5</v>
      </c>
      <c r="J12" s="37"/>
      <c r="K12" s="37"/>
      <c r="L12" s="35">
        <v>75</v>
      </c>
      <c r="M12" s="38">
        <v>1</v>
      </c>
      <c r="N12" s="83">
        <v>1.462153</v>
      </c>
      <c r="O12" s="81">
        <f t="shared" ref="O12:O14" si="0">SUM(L12*N12)</f>
        <v>109.661475</v>
      </c>
      <c r="P12" s="29"/>
    </row>
    <row r="13" spans="1:16" x14ac:dyDescent="0.25">
      <c r="A13" s="35">
        <v>2</v>
      </c>
      <c r="B13" s="63" t="s">
        <v>77</v>
      </c>
      <c r="C13" s="36" t="s">
        <v>121</v>
      </c>
      <c r="D13" s="20" t="s">
        <v>8</v>
      </c>
      <c r="E13" s="20" t="s">
        <v>108</v>
      </c>
      <c r="F13" s="20">
        <v>3</v>
      </c>
      <c r="G13" s="20">
        <v>7</v>
      </c>
      <c r="H13" s="35">
        <v>1999</v>
      </c>
      <c r="I13" s="37">
        <v>55</v>
      </c>
      <c r="J13" s="37"/>
      <c r="K13" s="37"/>
      <c r="L13" s="35">
        <v>18</v>
      </c>
      <c r="M13" s="38">
        <v>2</v>
      </c>
      <c r="N13" s="83">
        <v>1.3661140000000001</v>
      </c>
      <c r="O13" s="81">
        <f t="shared" si="0"/>
        <v>24.590052</v>
      </c>
      <c r="P13" s="29"/>
    </row>
    <row r="14" spans="1:16" x14ac:dyDescent="0.25">
      <c r="A14" s="35">
        <v>3</v>
      </c>
      <c r="B14" s="63" t="s">
        <v>77</v>
      </c>
      <c r="C14" s="36" t="s">
        <v>122</v>
      </c>
      <c r="D14" s="20" t="s">
        <v>92</v>
      </c>
      <c r="E14" s="20"/>
      <c r="F14" s="20">
        <v>1</v>
      </c>
      <c r="G14" s="20">
        <v>1</v>
      </c>
      <c r="H14" s="35">
        <v>1999</v>
      </c>
      <c r="I14" s="37">
        <v>57.3</v>
      </c>
      <c r="J14" s="37"/>
      <c r="K14" s="37"/>
      <c r="L14" s="35">
        <v>8</v>
      </c>
      <c r="M14" s="38">
        <v>3</v>
      </c>
      <c r="N14" s="83">
        <v>1.3254319999999999</v>
      </c>
      <c r="O14" s="81">
        <f t="shared" si="0"/>
        <v>10.603456</v>
      </c>
      <c r="P14" s="29"/>
    </row>
    <row r="15" spans="1:16" x14ac:dyDescent="0.25">
      <c r="A15" s="35">
        <v>4</v>
      </c>
      <c r="B15" s="63" t="s">
        <v>77</v>
      </c>
      <c r="C15" s="36" t="s">
        <v>123</v>
      </c>
      <c r="D15" s="20" t="s">
        <v>16</v>
      </c>
      <c r="E15" s="20" t="s">
        <v>109</v>
      </c>
      <c r="F15" s="20">
        <v>1</v>
      </c>
      <c r="G15" s="20">
        <v>6</v>
      </c>
      <c r="H15" s="35">
        <v>2001</v>
      </c>
      <c r="I15" s="37">
        <v>56</v>
      </c>
      <c r="J15" s="37"/>
      <c r="K15" s="37"/>
      <c r="L15" s="35" t="s">
        <v>6</v>
      </c>
      <c r="M15" s="38" t="s">
        <v>6</v>
      </c>
      <c r="N15" s="83"/>
      <c r="O15" s="81" t="s">
        <v>6</v>
      </c>
      <c r="P15" s="29"/>
    </row>
    <row r="16" spans="1:16" s="29" customFormat="1" x14ac:dyDescent="0.25">
      <c r="B16" s="112"/>
      <c r="C16" s="30" t="s">
        <v>49</v>
      </c>
      <c r="D16" s="31"/>
      <c r="E16" s="31"/>
      <c r="F16" s="31"/>
      <c r="G16" s="31"/>
      <c r="H16" s="32"/>
      <c r="I16" s="33"/>
      <c r="J16" s="33"/>
      <c r="K16" s="33"/>
      <c r="L16" s="34"/>
      <c r="M16" s="34"/>
      <c r="N16" s="85"/>
      <c r="O16" s="34"/>
    </row>
    <row r="17" spans="1:18" x14ac:dyDescent="0.25">
      <c r="A17" s="35">
        <v>1</v>
      </c>
      <c r="B17" s="38" t="s">
        <v>78</v>
      </c>
      <c r="C17" s="36" t="s">
        <v>73</v>
      </c>
      <c r="D17" s="20" t="s">
        <v>21</v>
      </c>
      <c r="E17" s="20" t="s">
        <v>53</v>
      </c>
      <c r="F17" s="20">
        <v>3</v>
      </c>
      <c r="G17" s="20">
        <v>2</v>
      </c>
      <c r="H17" s="35">
        <v>1999</v>
      </c>
      <c r="I17" s="37">
        <v>67</v>
      </c>
      <c r="J17" s="37"/>
      <c r="K17" s="37"/>
      <c r="L17" s="35">
        <v>25</v>
      </c>
      <c r="M17" s="38">
        <v>1</v>
      </c>
      <c r="N17" s="84">
        <v>1.1978089999999999</v>
      </c>
      <c r="O17" s="81">
        <f>SUM(L17*N17)</f>
        <v>29.945224999999997</v>
      </c>
      <c r="P17" s="29"/>
      <c r="Q17" s="29"/>
      <c r="R17" s="29"/>
    </row>
    <row r="18" spans="1:18" x14ac:dyDescent="0.25">
      <c r="A18" s="35">
        <v>2</v>
      </c>
      <c r="B18" s="38" t="s">
        <v>78</v>
      </c>
      <c r="C18" s="36" t="s">
        <v>124</v>
      </c>
      <c r="D18" s="20" t="s">
        <v>8</v>
      </c>
      <c r="E18" s="20" t="s">
        <v>108</v>
      </c>
      <c r="F18" s="20">
        <v>1</v>
      </c>
      <c r="G18" s="20">
        <v>7</v>
      </c>
      <c r="H18" s="35">
        <v>2000</v>
      </c>
      <c r="I18" s="37">
        <v>62.5</v>
      </c>
      <c r="J18" s="37"/>
      <c r="K18" s="37"/>
      <c r="L18" s="35">
        <v>8</v>
      </c>
      <c r="M18" s="38">
        <v>2</v>
      </c>
      <c r="N18" s="84">
        <v>1.249485</v>
      </c>
      <c r="O18" s="81">
        <f t="shared" ref="O18" si="1">SUM(L18*N18)</f>
        <v>9.9958799999999997</v>
      </c>
      <c r="P18" s="29"/>
      <c r="Q18" s="29"/>
      <c r="R18" s="29"/>
    </row>
    <row r="19" spans="1:18" x14ac:dyDescent="0.25">
      <c r="A19" s="35">
        <v>3</v>
      </c>
      <c r="B19" s="38" t="s">
        <v>78</v>
      </c>
      <c r="C19" s="36" t="s">
        <v>125</v>
      </c>
      <c r="D19" s="20" t="s">
        <v>16</v>
      </c>
      <c r="E19" s="20" t="s">
        <v>109</v>
      </c>
      <c r="F19" s="20">
        <v>1</v>
      </c>
      <c r="G19" s="20">
        <v>4</v>
      </c>
      <c r="H19" s="35">
        <v>2000</v>
      </c>
      <c r="I19" s="37">
        <v>63.8</v>
      </c>
      <c r="J19" s="37"/>
      <c r="K19" s="37"/>
      <c r="L19" s="35" t="s">
        <v>6</v>
      </c>
      <c r="M19" s="38"/>
      <c r="N19" s="84"/>
      <c r="O19" s="81" t="s">
        <v>6</v>
      </c>
      <c r="P19" s="29"/>
      <c r="Q19" s="29"/>
      <c r="R19" s="29"/>
    </row>
    <row r="20" spans="1:18" x14ac:dyDescent="0.25">
      <c r="A20" s="32"/>
      <c r="B20" s="72"/>
      <c r="C20" s="39"/>
      <c r="D20" s="25"/>
      <c r="E20" s="25"/>
      <c r="F20" s="25"/>
      <c r="G20" s="25"/>
      <c r="H20" s="32"/>
      <c r="I20" s="40"/>
      <c r="J20" s="40"/>
      <c r="K20" s="40"/>
      <c r="L20" s="32"/>
      <c r="M20" s="72"/>
      <c r="N20" s="86"/>
      <c r="O20" s="72"/>
      <c r="P20" s="29"/>
      <c r="Q20" s="29"/>
      <c r="R20" s="29"/>
    </row>
    <row r="21" spans="1:18" s="29" customFormat="1" x14ac:dyDescent="0.25">
      <c r="B21" s="112"/>
      <c r="C21" s="30" t="s">
        <v>50</v>
      </c>
      <c r="D21" s="31"/>
      <c r="E21" s="31"/>
      <c r="F21" s="31"/>
      <c r="G21" s="31"/>
      <c r="H21" s="32"/>
      <c r="I21" s="33"/>
      <c r="J21" s="33"/>
      <c r="K21" s="33"/>
      <c r="L21" s="34"/>
      <c r="M21" s="34"/>
      <c r="N21" s="85"/>
      <c r="O21" s="34"/>
    </row>
    <row r="22" spans="1:18" x14ac:dyDescent="0.25">
      <c r="A22" s="35">
        <v>1</v>
      </c>
      <c r="B22" s="113" t="s">
        <v>79</v>
      </c>
      <c r="C22" s="36" t="s">
        <v>91</v>
      </c>
      <c r="D22" s="20" t="s">
        <v>21</v>
      </c>
      <c r="E22" s="20"/>
      <c r="F22" s="20">
        <v>2</v>
      </c>
      <c r="G22" s="20">
        <v>1</v>
      </c>
      <c r="H22" s="35">
        <v>1999</v>
      </c>
      <c r="I22" s="37">
        <v>73</v>
      </c>
      <c r="J22" s="37"/>
      <c r="K22" s="37"/>
      <c r="L22" s="35">
        <v>10</v>
      </c>
      <c r="M22" s="38">
        <v>1</v>
      </c>
      <c r="N22" s="84">
        <v>1.143967</v>
      </c>
      <c r="O22" s="81">
        <f>SUM(L22*N22)</f>
        <v>11.43967</v>
      </c>
      <c r="P22" s="29"/>
      <c r="Q22" s="29"/>
      <c r="R22" s="29"/>
    </row>
    <row r="23" spans="1:18" x14ac:dyDescent="0.25">
      <c r="A23" s="35">
        <v>2</v>
      </c>
      <c r="B23" s="113" t="s">
        <v>79</v>
      </c>
      <c r="C23" s="36" t="s">
        <v>126</v>
      </c>
      <c r="D23" s="20" t="s">
        <v>92</v>
      </c>
      <c r="E23" s="20"/>
      <c r="F23" s="20">
        <v>1</v>
      </c>
      <c r="G23" s="20">
        <v>1</v>
      </c>
      <c r="H23" s="35">
        <v>2000</v>
      </c>
      <c r="I23" s="37">
        <v>83</v>
      </c>
      <c r="J23" s="37"/>
      <c r="K23" s="37"/>
      <c r="L23" s="35">
        <v>8</v>
      </c>
      <c r="M23" s="38">
        <v>2</v>
      </c>
      <c r="N23" s="84">
        <v>1.0814189999999999</v>
      </c>
      <c r="O23" s="81">
        <f>SUM(L23*N23)</f>
        <v>8.6513519999999993</v>
      </c>
      <c r="P23" s="29"/>
      <c r="Q23" s="29"/>
      <c r="R23" s="29"/>
    </row>
    <row r="24" spans="1:18" x14ac:dyDescent="0.25">
      <c r="A24" s="35">
        <v>3</v>
      </c>
      <c r="B24" s="113" t="s">
        <v>79</v>
      </c>
      <c r="C24" s="36" t="s">
        <v>127</v>
      </c>
      <c r="D24" s="20" t="s">
        <v>16</v>
      </c>
      <c r="E24" s="20" t="s">
        <v>109</v>
      </c>
      <c r="F24" s="20">
        <v>1</v>
      </c>
      <c r="G24" s="20">
        <v>3</v>
      </c>
      <c r="H24" s="35">
        <v>2000</v>
      </c>
      <c r="I24" s="37">
        <v>71.2</v>
      </c>
      <c r="J24" s="37"/>
      <c r="K24" s="37"/>
      <c r="L24" s="35" t="s">
        <v>6</v>
      </c>
      <c r="M24" s="38"/>
      <c r="N24" s="84"/>
      <c r="O24" s="81" t="s">
        <v>6</v>
      </c>
      <c r="P24" s="29"/>
      <c r="Q24" s="29"/>
      <c r="R24" s="29"/>
    </row>
    <row r="25" spans="1:18" ht="22.8" customHeight="1" x14ac:dyDescent="0.25">
      <c r="C25" s="25"/>
      <c r="D25" s="24"/>
      <c r="E25" s="24"/>
      <c r="F25" s="26"/>
      <c r="G25" s="26"/>
      <c r="H25" s="24"/>
      <c r="I25" s="24"/>
      <c r="J25" s="24"/>
      <c r="K25" s="24"/>
      <c r="L25" s="24"/>
      <c r="M25" s="24"/>
      <c r="N25" s="78"/>
      <c r="O25" s="24"/>
      <c r="Q25" s="29"/>
      <c r="R25" s="29"/>
    </row>
    <row r="26" spans="1:18" x14ac:dyDescent="0.25">
      <c r="A26" s="4"/>
      <c r="B26" s="73"/>
      <c r="C26" s="17"/>
      <c r="D26" s="2" t="s">
        <v>20</v>
      </c>
      <c r="G26" s="18" t="s">
        <v>80</v>
      </c>
      <c r="H26" s="28"/>
      <c r="I26" s="27"/>
      <c r="J26" s="27"/>
      <c r="K26" s="27"/>
      <c r="L26" s="4"/>
      <c r="N26" s="79"/>
      <c r="Q26" s="29"/>
      <c r="R26" s="29"/>
    </row>
    <row r="27" spans="1:18" x14ac:dyDescent="0.25">
      <c r="A27" s="4"/>
      <c r="B27" s="73"/>
      <c r="C27" s="17"/>
      <c r="D27" s="71"/>
      <c r="G27" s="18"/>
      <c r="H27" s="28"/>
      <c r="I27" s="27"/>
      <c r="J27" s="27"/>
      <c r="K27" s="27"/>
      <c r="L27" s="4"/>
      <c r="N27" s="79"/>
      <c r="Q27" s="29"/>
      <c r="R27" s="29"/>
    </row>
    <row r="28" spans="1:18" ht="97.2" customHeight="1" x14ac:dyDescent="0.25">
      <c r="A28" s="19" t="s">
        <v>71</v>
      </c>
      <c r="B28" s="62" t="s">
        <v>76</v>
      </c>
      <c r="C28" s="20" t="s">
        <v>0</v>
      </c>
      <c r="D28" s="19" t="s">
        <v>38</v>
      </c>
      <c r="E28" s="82" t="s">
        <v>31</v>
      </c>
      <c r="F28" s="21" t="s">
        <v>2</v>
      </c>
      <c r="G28" s="21" t="s">
        <v>3</v>
      </c>
      <c r="H28" s="19" t="s">
        <v>22</v>
      </c>
      <c r="I28" s="19" t="s">
        <v>24</v>
      </c>
      <c r="J28" s="19" t="s">
        <v>9</v>
      </c>
      <c r="K28" s="19" t="s">
        <v>25</v>
      </c>
      <c r="L28" s="19" t="s">
        <v>27</v>
      </c>
      <c r="M28" s="19" t="s">
        <v>28</v>
      </c>
      <c r="N28" s="80" t="s">
        <v>103</v>
      </c>
      <c r="O28" s="74" t="s">
        <v>104</v>
      </c>
      <c r="Q28" s="29"/>
      <c r="R28" s="29"/>
    </row>
    <row r="29" spans="1:18" s="29" customFormat="1" x14ac:dyDescent="0.25">
      <c r="B29" s="112"/>
      <c r="C29" s="30" t="s">
        <v>74</v>
      </c>
      <c r="D29" s="31"/>
      <c r="E29" s="31"/>
      <c r="F29" s="31"/>
      <c r="G29" s="31"/>
      <c r="H29" s="32"/>
      <c r="I29" s="33"/>
      <c r="J29" s="33"/>
      <c r="K29" s="33"/>
      <c r="L29" s="34"/>
      <c r="N29" s="77"/>
    </row>
    <row r="30" spans="1:18" x14ac:dyDescent="0.25">
      <c r="A30" s="35">
        <v>1</v>
      </c>
      <c r="B30" s="63" t="s">
        <v>77</v>
      </c>
      <c r="C30" s="36" t="s">
        <v>93</v>
      </c>
      <c r="D30" s="20" t="s">
        <v>14</v>
      </c>
      <c r="E30" s="20" t="s">
        <v>128</v>
      </c>
      <c r="F30" s="20" t="s">
        <v>18</v>
      </c>
      <c r="G30" s="20">
        <v>1</v>
      </c>
      <c r="H30" s="35">
        <v>1994</v>
      </c>
      <c r="I30" s="37">
        <v>59.9</v>
      </c>
      <c r="J30" s="35">
        <v>10</v>
      </c>
      <c r="K30" s="35">
        <v>39</v>
      </c>
      <c r="L30" s="42">
        <f t="shared" ref="L30" si="2">SUM(J30:K30)</f>
        <v>49</v>
      </c>
      <c r="M30" s="38">
        <v>1</v>
      </c>
      <c r="N30" s="84">
        <v>1.4895769999999999</v>
      </c>
      <c r="O30" s="81">
        <f>SUM(L30*N30)</f>
        <v>72.989272999999997</v>
      </c>
      <c r="P30" s="29"/>
      <c r="Q30" s="29"/>
      <c r="R30" s="29"/>
    </row>
    <row r="31" spans="1:18" x14ac:dyDescent="0.25">
      <c r="A31" s="25"/>
      <c r="B31" s="69"/>
      <c r="C31" s="46"/>
      <c r="D31" s="25"/>
      <c r="E31" s="68"/>
      <c r="F31" s="25"/>
      <c r="G31" s="25"/>
      <c r="H31" s="32"/>
      <c r="I31" s="40"/>
      <c r="J31" s="39"/>
      <c r="K31" s="32"/>
      <c r="L31" s="34"/>
      <c r="M31" s="25"/>
      <c r="N31" s="86"/>
      <c r="O31" s="25"/>
      <c r="Q31" s="29"/>
      <c r="R31" s="29"/>
    </row>
    <row r="32" spans="1:18" s="29" customFormat="1" x14ac:dyDescent="0.25">
      <c r="B32" s="112"/>
      <c r="C32" s="30" t="s">
        <v>36</v>
      </c>
      <c r="D32" s="31"/>
      <c r="E32" s="31"/>
      <c r="F32" s="31"/>
      <c r="G32" s="31"/>
      <c r="H32" s="32"/>
      <c r="I32" s="33"/>
      <c r="J32" s="34"/>
      <c r="K32" s="34"/>
      <c r="L32" s="34"/>
      <c r="N32" s="86"/>
    </row>
    <row r="33" spans="1:18" x14ac:dyDescent="0.25">
      <c r="A33" s="20">
        <v>1</v>
      </c>
      <c r="B33" s="63" t="s">
        <v>81</v>
      </c>
      <c r="C33" s="36" t="s">
        <v>95</v>
      </c>
      <c r="D33" s="20" t="s">
        <v>35</v>
      </c>
      <c r="E33" s="20"/>
      <c r="F33" s="20">
        <v>2</v>
      </c>
      <c r="G33" s="20">
        <v>4</v>
      </c>
      <c r="H33" s="35">
        <v>1997</v>
      </c>
      <c r="I33" s="37">
        <v>65</v>
      </c>
      <c r="J33" s="35">
        <v>10</v>
      </c>
      <c r="K33" s="35">
        <v>46</v>
      </c>
      <c r="L33" s="42">
        <f>SUM(J33:K33)</f>
        <v>56</v>
      </c>
      <c r="M33" s="38">
        <v>1</v>
      </c>
      <c r="N33" s="84">
        <v>1.391392</v>
      </c>
      <c r="O33" s="81">
        <f>SUM(L33*N33)</f>
        <v>77.917952</v>
      </c>
      <c r="P33" s="29"/>
    </row>
    <row r="34" spans="1:18" x14ac:dyDescent="0.25">
      <c r="A34" s="20">
        <v>2</v>
      </c>
      <c r="B34" s="63" t="s">
        <v>81</v>
      </c>
      <c r="C34" s="41" t="s">
        <v>54</v>
      </c>
      <c r="D34" s="20" t="s">
        <v>14</v>
      </c>
      <c r="E34" s="20" t="s">
        <v>55</v>
      </c>
      <c r="F34" s="20" t="s">
        <v>129</v>
      </c>
      <c r="G34" s="20"/>
      <c r="H34" s="35">
        <v>1994</v>
      </c>
      <c r="I34" s="37">
        <v>62</v>
      </c>
      <c r="J34" s="35">
        <v>9</v>
      </c>
      <c r="K34" s="35">
        <v>45</v>
      </c>
      <c r="L34" s="42">
        <f>SUM(J34:K34)</f>
        <v>54</v>
      </c>
      <c r="M34" s="20">
        <v>2</v>
      </c>
      <c r="N34" s="84">
        <v>1.4373119999999999</v>
      </c>
      <c r="O34" s="81">
        <f>SUM(L34*N34)</f>
        <v>77.614847999999995</v>
      </c>
      <c r="Q34" s="29"/>
      <c r="R34" s="29"/>
    </row>
    <row r="35" spans="1:18" x14ac:dyDescent="0.25">
      <c r="A35" s="20">
        <v>3</v>
      </c>
      <c r="B35" s="63" t="s">
        <v>81</v>
      </c>
      <c r="C35" s="36" t="s">
        <v>94</v>
      </c>
      <c r="D35" s="20" t="s">
        <v>16</v>
      </c>
      <c r="E35" s="20" t="s">
        <v>109</v>
      </c>
      <c r="F35" s="20">
        <v>2</v>
      </c>
      <c r="G35" s="20">
        <v>3</v>
      </c>
      <c r="H35" s="35">
        <v>2000</v>
      </c>
      <c r="I35" s="37">
        <v>64.5</v>
      </c>
      <c r="J35" s="35">
        <v>3</v>
      </c>
      <c r="K35" s="35">
        <v>32</v>
      </c>
      <c r="L35" s="42">
        <f>SUM(J35:K35)</f>
        <v>35</v>
      </c>
      <c r="M35" s="38">
        <v>3</v>
      </c>
      <c r="N35" s="84">
        <v>1.398649</v>
      </c>
      <c r="O35" s="81">
        <f>SUM(L35*N35)</f>
        <v>48.952714999999998</v>
      </c>
      <c r="P35" s="29"/>
      <c r="Q35" s="29"/>
      <c r="R35" s="29"/>
    </row>
    <row r="36" spans="1:18" x14ac:dyDescent="0.25">
      <c r="A36" s="35">
        <v>4</v>
      </c>
      <c r="B36" s="63" t="s">
        <v>81</v>
      </c>
      <c r="C36" s="36" t="s">
        <v>130</v>
      </c>
      <c r="D36" s="20" t="s">
        <v>35</v>
      </c>
      <c r="E36" s="20"/>
      <c r="F36" s="20">
        <v>3</v>
      </c>
      <c r="G36" s="20">
        <v>2</v>
      </c>
      <c r="H36" s="35">
        <v>1998</v>
      </c>
      <c r="I36" s="37">
        <v>63.1</v>
      </c>
      <c r="J36" s="35">
        <v>8</v>
      </c>
      <c r="K36" s="35">
        <v>23</v>
      </c>
      <c r="L36" s="42">
        <f>SUM(J36:K36)</f>
        <v>31</v>
      </c>
      <c r="M36" s="38">
        <v>4</v>
      </c>
      <c r="N36" s="84">
        <v>1.419794</v>
      </c>
      <c r="O36" s="81">
        <f>SUM(L36*N36)</f>
        <v>44.013613999999997</v>
      </c>
      <c r="P36" s="29"/>
      <c r="Q36" s="29"/>
      <c r="R36" s="29"/>
    </row>
    <row r="37" spans="1:18" x14ac:dyDescent="0.25">
      <c r="J37" s="27"/>
      <c r="K37" s="27"/>
      <c r="N37" s="87"/>
    </row>
    <row r="38" spans="1:18" s="29" customFormat="1" x14ac:dyDescent="0.25">
      <c r="A38" s="44"/>
      <c r="B38" s="114"/>
      <c r="C38" s="45" t="s">
        <v>37</v>
      </c>
      <c r="D38" s="31"/>
      <c r="E38" s="31"/>
      <c r="F38" s="31"/>
      <c r="G38" s="31"/>
      <c r="H38" s="32"/>
      <c r="I38" s="33"/>
      <c r="J38" s="34"/>
      <c r="K38" s="34"/>
      <c r="L38" s="34"/>
      <c r="N38" s="86"/>
    </row>
    <row r="39" spans="1:18" x14ac:dyDescent="0.25">
      <c r="A39" s="35">
        <v>1</v>
      </c>
      <c r="B39" s="63" t="s">
        <v>78</v>
      </c>
      <c r="C39" s="36" t="s">
        <v>75</v>
      </c>
      <c r="D39" s="20" t="s">
        <v>14</v>
      </c>
      <c r="E39" s="20"/>
      <c r="F39" s="20">
        <v>3</v>
      </c>
      <c r="G39" s="20">
        <v>5</v>
      </c>
      <c r="H39" s="35">
        <v>1996</v>
      </c>
      <c r="I39" s="37">
        <v>67.5</v>
      </c>
      <c r="J39" s="35">
        <v>19</v>
      </c>
      <c r="K39" s="35">
        <v>58</v>
      </c>
      <c r="L39" s="42">
        <f>SUM(J39:K39)</f>
        <v>77</v>
      </c>
      <c r="M39" s="38">
        <v>1</v>
      </c>
      <c r="N39" s="84">
        <v>1.3572550000000001</v>
      </c>
      <c r="O39" s="81">
        <f>SUM(L39*N39)</f>
        <v>104.50863500000001</v>
      </c>
      <c r="P39" s="29"/>
      <c r="Q39" s="29"/>
      <c r="R39" s="29"/>
    </row>
    <row r="40" spans="1:18" x14ac:dyDescent="0.25">
      <c r="A40" s="35">
        <v>2</v>
      </c>
      <c r="B40" s="63" t="s">
        <v>78</v>
      </c>
      <c r="C40" s="36" t="s">
        <v>96</v>
      </c>
      <c r="D40" s="20" t="s">
        <v>16</v>
      </c>
      <c r="E40" s="20" t="s">
        <v>109</v>
      </c>
      <c r="F40" s="20">
        <v>4</v>
      </c>
      <c r="G40" s="20">
        <v>3</v>
      </c>
      <c r="H40" s="35">
        <v>1998</v>
      </c>
      <c r="I40" s="37">
        <v>69.5</v>
      </c>
      <c r="J40" s="35">
        <v>13</v>
      </c>
      <c r="K40" s="35">
        <v>40</v>
      </c>
      <c r="L40" s="42">
        <f>SUM(J40:K40)</f>
        <v>53</v>
      </c>
      <c r="M40" s="38">
        <v>2</v>
      </c>
      <c r="N40" s="84">
        <v>1.3323069999999999</v>
      </c>
      <c r="O40" s="81">
        <f>SUM(L40*N40)</f>
        <v>70.612270999999993</v>
      </c>
      <c r="P40" s="29"/>
      <c r="Q40" s="29"/>
      <c r="R40" s="29"/>
    </row>
    <row r="41" spans="1:18" x14ac:dyDescent="0.25">
      <c r="A41" s="35">
        <v>3</v>
      </c>
      <c r="B41" s="63" t="s">
        <v>78</v>
      </c>
      <c r="C41" s="36" t="s">
        <v>142</v>
      </c>
      <c r="D41" s="20" t="s">
        <v>8</v>
      </c>
      <c r="E41" s="20" t="s">
        <v>108</v>
      </c>
      <c r="F41" s="20">
        <v>1</v>
      </c>
      <c r="G41" s="20">
        <v>8</v>
      </c>
      <c r="H41" s="35">
        <v>1999</v>
      </c>
      <c r="I41" s="37">
        <v>67.3</v>
      </c>
      <c r="J41" s="35">
        <v>8</v>
      </c>
      <c r="K41" s="35">
        <v>36</v>
      </c>
      <c r="L41" s="42">
        <f>SUM(J41:K41)</f>
        <v>44</v>
      </c>
      <c r="M41" s="38">
        <v>3</v>
      </c>
      <c r="N41" s="84">
        <v>1.359861</v>
      </c>
      <c r="O41" s="81">
        <f>SUM(L41*N41)</f>
        <v>59.833883999999998</v>
      </c>
      <c r="P41" s="29"/>
      <c r="Q41" s="29"/>
      <c r="R41" s="29"/>
    </row>
    <row r="42" spans="1:18" x14ac:dyDescent="0.25">
      <c r="A42" s="35">
        <v>4</v>
      </c>
      <c r="B42" s="63" t="s">
        <v>78</v>
      </c>
      <c r="C42" s="36" t="s">
        <v>132</v>
      </c>
      <c r="D42" s="20" t="s">
        <v>8</v>
      </c>
      <c r="E42" s="20" t="s">
        <v>108</v>
      </c>
      <c r="F42" s="20">
        <v>1</v>
      </c>
      <c r="G42" s="20">
        <v>8</v>
      </c>
      <c r="H42" s="35">
        <v>1997</v>
      </c>
      <c r="I42" s="37">
        <v>68.2</v>
      </c>
      <c r="J42" s="35">
        <v>2</v>
      </c>
      <c r="K42" s="35">
        <v>40</v>
      </c>
      <c r="L42" s="42">
        <f>SUM(J42:K42)</f>
        <v>42</v>
      </c>
      <c r="M42" s="38">
        <v>4</v>
      </c>
      <c r="N42" s="84">
        <v>1.348298</v>
      </c>
      <c r="O42" s="81">
        <f>SUM(L42*N42)</f>
        <v>56.628515999999998</v>
      </c>
      <c r="P42" s="29"/>
      <c r="Q42" s="29"/>
      <c r="R42" s="29"/>
    </row>
    <row r="43" spans="1:18" x14ac:dyDescent="0.25">
      <c r="A43" s="35">
        <v>5</v>
      </c>
      <c r="B43" s="63" t="s">
        <v>78</v>
      </c>
      <c r="C43" s="36" t="s">
        <v>134</v>
      </c>
      <c r="D43" s="20" t="s">
        <v>8</v>
      </c>
      <c r="E43" s="20" t="s">
        <v>108</v>
      </c>
      <c r="F43" s="20">
        <v>1</v>
      </c>
      <c r="G43" s="20">
        <v>9</v>
      </c>
      <c r="H43" s="35">
        <v>1998</v>
      </c>
      <c r="I43" s="37">
        <v>65.599999999999994</v>
      </c>
      <c r="J43" s="35">
        <v>7</v>
      </c>
      <c r="K43" s="35">
        <v>33</v>
      </c>
      <c r="L43" s="42">
        <f>SUM(J43:K43)</f>
        <v>40</v>
      </c>
      <c r="M43" s="38">
        <v>5</v>
      </c>
      <c r="N43" s="84">
        <v>1.382879</v>
      </c>
      <c r="O43" s="81">
        <f>SUM(L43*N43)</f>
        <v>55.315159999999999</v>
      </c>
      <c r="P43" s="29"/>
      <c r="Q43" s="29"/>
      <c r="R43" s="29"/>
    </row>
    <row r="44" spans="1:18" x14ac:dyDescent="0.25">
      <c r="A44" s="35">
        <v>6</v>
      </c>
      <c r="B44" s="63" t="s">
        <v>78</v>
      </c>
      <c r="C44" s="36" t="s">
        <v>131</v>
      </c>
      <c r="D44" s="20" t="s">
        <v>16</v>
      </c>
      <c r="E44" s="20" t="s">
        <v>109</v>
      </c>
      <c r="F44" s="20">
        <v>1</v>
      </c>
      <c r="G44" s="20">
        <v>8</v>
      </c>
      <c r="H44" s="35">
        <v>2001</v>
      </c>
      <c r="I44" s="37">
        <v>69</v>
      </c>
      <c r="J44" s="35">
        <v>6</v>
      </c>
      <c r="K44" s="35">
        <v>18</v>
      </c>
      <c r="L44" s="42">
        <f>SUM(J44:K44)</f>
        <v>24</v>
      </c>
      <c r="M44" s="38">
        <v>6</v>
      </c>
      <c r="N44" s="84">
        <v>1.3383609999999999</v>
      </c>
      <c r="O44" s="81">
        <f>SUM(L44*N44)</f>
        <v>32.120663999999998</v>
      </c>
      <c r="P44" s="29"/>
      <c r="Q44" s="29"/>
      <c r="R44" s="29"/>
    </row>
    <row r="45" spans="1:18" x14ac:dyDescent="0.25">
      <c r="A45" s="35">
        <v>7</v>
      </c>
      <c r="B45" s="63" t="s">
        <v>78</v>
      </c>
      <c r="C45" s="36" t="s">
        <v>133</v>
      </c>
      <c r="D45" s="20" t="s">
        <v>14</v>
      </c>
      <c r="E45" s="20"/>
      <c r="F45" s="20">
        <v>1</v>
      </c>
      <c r="G45" s="20">
        <v>4</v>
      </c>
      <c r="H45" s="35">
        <v>2000</v>
      </c>
      <c r="I45" s="37">
        <v>65.5</v>
      </c>
      <c r="J45" s="35">
        <v>0</v>
      </c>
      <c r="K45" s="35">
        <v>13</v>
      </c>
      <c r="L45" s="42">
        <f>SUM(J45:K45)</f>
        <v>13</v>
      </c>
      <c r="M45" s="38">
        <v>7</v>
      </c>
      <c r="N45" s="84">
        <v>1.3842829999999999</v>
      </c>
      <c r="O45" s="81">
        <f>SUM(L45*N45)</f>
        <v>17.995678999999999</v>
      </c>
      <c r="P45" s="29"/>
      <c r="Q45" s="29"/>
      <c r="R45" s="29"/>
    </row>
    <row r="46" spans="1:18" x14ac:dyDescent="0.25">
      <c r="A46" s="35">
        <v>8</v>
      </c>
      <c r="B46" s="63" t="s">
        <v>78</v>
      </c>
      <c r="C46" s="36" t="s">
        <v>136</v>
      </c>
      <c r="D46" s="20" t="s">
        <v>8</v>
      </c>
      <c r="E46" s="20" t="s">
        <v>108</v>
      </c>
      <c r="F46" s="20">
        <v>1</v>
      </c>
      <c r="G46" s="20">
        <v>8</v>
      </c>
      <c r="H46" s="35">
        <v>1998</v>
      </c>
      <c r="I46" s="37">
        <v>70</v>
      </c>
      <c r="J46" s="35">
        <v>0</v>
      </c>
      <c r="K46" s="35">
        <v>13</v>
      </c>
      <c r="L46" s="42">
        <f>SUM(J46:K46)</f>
        <v>13</v>
      </c>
      <c r="M46" s="38">
        <v>8</v>
      </c>
      <c r="N46" s="84">
        <v>1.326371</v>
      </c>
      <c r="O46" s="81">
        <f>SUM(L46*N46)</f>
        <v>17.242823000000001</v>
      </c>
      <c r="P46" s="29"/>
      <c r="Q46" s="29"/>
      <c r="R46" s="29"/>
    </row>
    <row r="47" spans="1:18" ht="18.600000000000001" customHeight="1" x14ac:dyDescent="0.25">
      <c r="A47" s="35">
        <v>9</v>
      </c>
      <c r="B47" s="63" t="s">
        <v>78</v>
      </c>
      <c r="C47" s="36" t="s">
        <v>135</v>
      </c>
      <c r="D47" s="20" t="s">
        <v>32</v>
      </c>
      <c r="E47" s="20"/>
      <c r="F47" s="20">
        <v>2</v>
      </c>
      <c r="G47" s="20">
        <v>2</v>
      </c>
      <c r="H47" s="35">
        <v>2000</v>
      </c>
      <c r="I47" s="37">
        <v>68.099999999999994</v>
      </c>
      <c r="J47" s="35">
        <v>1</v>
      </c>
      <c r="K47" s="35" t="s">
        <v>6</v>
      </c>
      <c r="L47" s="42" t="s">
        <v>6</v>
      </c>
      <c r="M47" s="38" t="s">
        <v>6</v>
      </c>
      <c r="N47" s="84"/>
      <c r="O47" s="81" t="s">
        <v>6</v>
      </c>
      <c r="P47" s="29"/>
      <c r="Q47" s="29"/>
      <c r="R47" s="29"/>
    </row>
    <row r="48" spans="1:18" x14ac:dyDescent="0.25">
      <c r="C48" s="17"/>
      <c r="D48" s="4"/>
      <c r="G48" s="43"/>
      <c r="H48" s="4"/>
      <c r="J48" s="27"/>
      <c r="K48" s="27"/>
      <c r="L48" s="4"/>
      <c r="N48" s="88"/>
    </row>
    <row r="49" spans="1:18" s="29" customFormat="1" x14ac:dyDescent="0.25">
      <c r="A49" s="25"/>
      <c r="B49" s="69"/>
      <c r="C49" s="45" t="s">
        <v>33</v>
      </c>
      <c r="D49" s="31"/>
      <c r="E49" s="31"/>
      <c r="F49" s="31"/>
      <c r="G49" s="31"/>
      <c r="H49" s="32"/>
      <c r="I49" s="33"/>
      <c r="J49" s="34"/>
      <c r="K49" s="34"/>
      <c r="L49" s="34"/>
      <c r="N49" s="86"/>
    </row>
    <row r="50" spans="1:18" x14ac:dyDescent="0.25">
      <c r="A50" s="35">
        <v>1</v>
      </c>
      <c r="B50" s="63" t="s">
        <v>82</v>
      </c>
      <c r="C50" s="36" t="s">
        <v>137</v>
      </c>
      <c r="D50" s="20" t="s">
        <v>16</v>
      </c>
      <c r="E50" s="20" t="s">
        <v>109</v>
      </c>
      <c r="F50" s="20">
        <v>1</v>
      </c>
      <c r="G50" s="20">
        <v>3</v>
      </c>
      <c r="H50" s="35">
        <v>2001</v>
      </c>
      <c r="I50" s="37">
        <v>72.099999999999994</v>
      </c>
      <c r="J50" s="35">
        <v>72</v>
      </c>
      <c r="K50" s="35">
        <v>119</v>
      </c>
      <c r="L50" s="42">
        <f>SUM(J50:K50)</f>
        <v>191</v>
      </c>
      <c r="M50" s="38">
        <v>1</v>
      </c>
      <c r="N50" s="84">
        <v>1.3026519999999999</v>
      </c>
      <c r="O50" s="81">
        <f>SUM(L50*N50)</f>
        <v>248.80653199999998</v>
      </c>
      <c r="P50" s="29"/>
      <c r="Q50" s="29"/>
      <c r="R50" s="29"/>
    </row>
    <row r="51" spans="1:18" x14ac:dyDescent="0.25">
      <c r="A51" s="35">
        <v>2</v>
      </c>
      <c r="B51" s="63" t="s">
        <v>82</v>
      </c>
      <c r="C51" s="36" t="s">
        <v>138</v>
      </c>
      <c r="D51" s="20" t="s">
        <v>110</v>
      </c>
      <c r="E51" s="20" t="s">
        <v>143</v>
      </c>
      <c r="F51" s="20" t="s">
        <v>18</v>
      </c>
      <c r="G51" s="20"/>
      <c r="H51" s="35">
        <v>1996</v>
      </c>
      <c r="I51" s="37">
        <v>71.5</v>
      </c>
      <c r="J51" s="35">
        <v>39</v>
      </c>
      <c r="K51" s="35">
        <v>85</v>
      </c>
      <c r="L51" s="42">
        <f>SUM(J51:K51)</f>
        <v>124</v>
      </c>
      <c r="M51" s="38">
        <v>2</v>
      </c>
      <c r="N51" s="84">
        <v>1.3092349999999999</v>
      </c>
      <c r="O51" s="81">
        <f>SUM(L51*N51)</f>
        <v>162.34513999999999</v>
      </c>
      <c r="P51" s="29"/>
      <c r="Q51" s="29"/>
      <c r="R51" s="29"/>
    </row>
    <row r="52" spans="1:18" x14ac:dyDescent="0.25">
      <c r="A52" s="20">
        <v>3</v>
      </c>
      <c r="B52" s="63" t="s">
        <v>82</v>
      </c>
      <c r="C52" s="41" t="s">
        <v>98</v>
      </c>
      <c r="D52" s="20" t="s">
        <v>110</v>
      </c>
      <c r="E52" s="20"/>
      <c r="F52" s="20" t="s">
        <v>18</v>
      </c>
      <c r="G52" s="20">
        <v>1</v>
      </c>
      <c r="H52" s="35">
        <v>1996</v>
      </c>
      <c r="I52" s="37">
        <v>72.5</v>
      </c>
      <c r="J52" s="35">
        <v>15</v>
      </c>
      <c r="K52" s="35">
        <v>73</v>
      </c>
      <c r="L52" s="42">
        <f>SUM(J52:K52)</f>
        <v>88</v>
      </c>
      <c r="M52" s="38">
        <v>3</v>
      </c>
      <c r="N52" s="84">
        <v>1.2983450000000001</v>
      </c>
      <c r="O52" s="81">
        <f>SUM(L52*N52)</f>
        <v>114.25436000000001</v>
      </c>
      <c r="P52" s="29"/>
    </row>
    <row r="53" spans="1:18" x14ac:dyDescent="0.25">
      <c r="A53" s="35">
        <v>4</v>
      </c>
      <c r="B53" s="63" t="s">
        <v>82</v>
      </c>
      <c r="C53" s="36" t="s">
        <v>146</v>
      </c>
      <c r="D53" s="20" t="s">
        <v>8</v>
      </c>
      <c r="E53" s="20" t="s">
        <v>108</v>
      </c>
      <c r="F53" s="20">
        <v>3</v>
      </c>
      <c r="G53" s="20">
        <v>10</v>
      </c>
      <c r="H53" s="35">
        <v>1997</v>
      </c>
      <c r="I53" s="37">
        <v>70</v>
      </c>
      <c r="J53" s="35">
        <v>14</v>
      </c>
      <c r="K53" s="35">
        <v>54</v>
      </c>
      <c r="L53" s="42">
        <f>SUM(J53:K53)</f>
        <v>68</v>
      </c>
      <c r="M53" s="38">
        <v>4</v>
      </c>
      <c r="N53" s="84">
        <v>1.314837</v>
      </c>
      <c r="O53" s="81">
        <f>SUM(L53*N53)</f>
        <v>89.408916000000005</v>
      </c>
      <c r="P53" s="29"/>
      <c r="Q53" s="29"/>
      <c r="R53" s="29"/>
    </row>
    <row r="54" spans="1:18" x14ac:dyDescent="0.25">
      <c r="A54" s="35">
        <v>5</v>
      </c>
      <c r="B54" s="63" t="s">
        <v>82</v>
      </c>
      <c r="C54" s="36" t="s">
        <v>148</v>
      </c>
      <c r="D54" s="20" t="s">
        <v>16</v>
      </c>
      <c r="E54" s="20" t="s">
        <v>109</v>
      </c>
      <c r="F54" s="20">
        <v>2</v>
      </c>
      <c r="G54" s="20">
        <v>3</v>
      </c>
      <c r="H54" s="35">
        <v>1999</v>
      </c>
      <c r="I54" s="37">
        <v>75</v>
      </c>
      <c r="J54" s="35">
        <v>8</v>
      </c>
      <c r="K54" s="35">
        <v>32</v>
      </c>
      <c r="L54" s="42">
        <f>SUM(J54:K54)</f>
        <v>40</v>
      </c>
      <c r="M54" s="38">
        <v>5</v>
      </c>
      <c r="N54" s="84">
        <v>1.2728470000000001</v>
      </c>
      <c r="O54" s="81">
        <f>SUM(L54*N54)</f>
        <v>50.913880000000006</v>
      </c>
      <c r="P54" s="29"/>
      <c r="Q54" s="29"/>
      <c r="R54" s="29"/>
    </row>
    <row r="55" spans="1:18" x14ac:dyDescent="0.25">
      <c r="A55" s="20">
        <v>6</v>
      </c>
      <c r="B55" s="63" t="s">
        <v>82</v>
      </c>
      <c r="C55" s="36" t="s">
        <v>147</v>
      </c>
      <c r="D55" s="20" t="s">
        <v>8</v>
      </c>
      <c r="E55" s="20" t="s">
        <v>108</v>
      </c>
      <c r="F55" s="20">
        <v>1</v>
      </c>
      <c r="G55" s="20">
        <v>2</v>
      </c>
      <c r="H55" s="35">
        <v>1999</v>
      </c>
      <c r="I55" s="37">
        <v>74.099999999999994</v>
      </c>
      <c r="J55" s="35">
        <v>8</v>
      </c>
      <c r="K55" s="35">
        <v>24</v>
      </c>
      <c r="L55" s="42">
        <f>SUM(J55:K55)</f>
        <v>32</v>
      </c>
      <c r="M55" s="38">
        <v>6</v>
      </c>
      <c r="N55" s="84">
        <v>1.2817540000000001</v>
      </c>
      <c r="O55" s="81">
        <f>SUM(L55*N55)</f>
        <v>41.016128000000002</v>
      </c>
      <c r="P55" s="29"/>
      <c r="Q55" s="29"/>
      <c r="R55" s="29"/>
    </row>
    <row r="56" spans="1:18" x14ac:dyDescent="0.25">
      <c r="A56" s="35">
        <v>7</v>
      </c>
      <c r="B56" s="63" t="s">
        <v>82</v>
      </c>
      <c r="C56" s="36" t="s">
        <v>141</v>
      </c>
      <c r="D56" s="20" t="s">
        <v>16</v>
      </c>
      <c r="E56" s="20" t="s">
        <v>109</v>
      </c>
      <c r="F56" s="20">
        <v>1</v>
      </c>
      <c r="G56" s="20">
        <v>2</v>
      </c>
      <c r="H56" s="35">
        <v>2001</v>
      </c>
      <c r="I56" s="37">
        <v>73.8</v>
      </c>
      <c r="J56" s="35">
        <v>4</v>
      </c>
      <c r="K56" s="35">
        <v>12</v>
      </c>
      <c r="L56" s="42">
        <f>SUM(J56:K56)</f>
        <v>16</v>
      </c>
      <c r="M56" s="38">
        <v>7</v>
      </c>
      <c r="N56" s="84">
        <v>1.2899259999999999</v>
      </c>
      <c r="O56" s="81">
        <f>SUM(L56*N56)</f>
        <v>20.638815999999998</v>
      </c>
      <c r="P56" s="29"/>
      <c r="Q56" s="29"/>
      <c r="R56" s="29"/>
    </row>
    <row r="57" spans="1:18" x14ac:dyDescent="0.25">
      <c r="A57" s="35">
        <v>8</v>
      </c>
      <c r="B57" s="63" t="s">
        <v>82</v>
      </c>
      <c r="C57" s="36" t="s">
        <v>144</v>
      </c>
      <c r="D57" s="20" t="s">
        <v>16</v>
      </c>
      <c r="E57" s="20" t="s">
        <v>109</v>
      </c>
      <c r="F57" s="20">
        <v>2</v>
      </c>
      <c r="G57" s="20">
        <v>4</v>
      </c>
      <c r="H57" s="35">
        <v>1999</v>
      </c>
      <c r="I57" s="37">
        <v>71.5</v>
      </c>
      <c r="J57" s="35">
        <v>2</v>
      </c>
      <c r="K57" s="35">
        <v>0</v>
      </c>
      <c r="L57" s="42">
        <f>SUM(J57:K57)</f>
        <v>2</v>
      </c>
      <c r="M57" s="38">
        <v>8</v>
      </c>
      <c r="N57" s="84">
        <v>1.3092349999999999</v>
      </c>
      <c r="O57" s="81">
        <f>SUM(L57*N57)</f>
        <v>2.6184699999999999</v>
      </c>
      <c r="P57" s="29"/>
      <c r="Q57" s="29"/>
      <c r="R57" s="29"/>
    </row>
    <row r="58" spans="1:18" x14ac:dyDescent="0.25">
      <c r="A58" s="20">
        <v>9</v>
      </c>
      <c r="B58" s="63" t="s">
        <v>82</v>
      </c>
      <c r="C58" s="36" t="s">
        <v>149</v>
      </c>
      <c r="D58" s="20" t="s">
        <v>32</v>
      </c>
      <c r="E58" s="20"/>
      <c r="F58" s="20">
        <v>1</v>
      </c>
      <c r="G58" s="20">
        <v>2</v>
      </c>
      <c r="H58" s="35">
        <v>2000</v>
      </c>
      <c r="I58" s="37">
        <v>71.8</v>
      </c>
      <c r="J58" s="35">
        <v>1</v>
      </c>
      <c r="K58" s="35" t="s">
        <v>6</v>
      </c>
      <c r="L58" s="42">
        <f>SUM(J58:K58)</f>
        <v>1</v>
      </c>
      <c r="M58" s="38">
        <v>9</v>
      </c>
      <c r="N58" s="84">
        <v>1.3059240000000001</v>
      </c>
      <c r="O58" s="81">
        <f>SUM(L58*N58)</f>
        <v>1.3059240000000001</v>
      </c>
      <c r="P58" s="29"/>
      <c r="Q58" s="29"/>
      <c r="R58" s="29"/>
    </row>
    <row r="59" spans="1:18" x14ac:dyDescent="0.25">
      <c r="A59" s="35">
        <v>10</v>
      </c>
      <c r="B59" s="63" t="s">
        <v>82</v>
      </c>
      <c r="C59" s="36" t="s">
        <v>145</v>
      </c>
      <c r="D59" s="20" t="s">
        <v>21</v>
      </c>
      <c r="E59" s="20"/>
      <c r="F59" s="20">
        <v>1</v>
      </c>
      <c r="G59" s="20">
        <v>2</v>
      </c>
      <c r="H59" s="35">
        <v>2001</v>
      </c>
      <c r="I59" s="37">
        <v>72.5</v>
      </c>
      <c r="J59" s="35" t="s">
        <v>6</v>
      </c>
      <c r="K59" s="35" t="s">
        <v>6</v>
      </c>
      <c r="L59" s="42" t="s">
        <v>6</v>
      </c>
      <c r="M59" s="38"/>
      <c r="N59" s="84"/>
      <c r="O59" s="81" t="s">
        <v>6</v>
      </c>
      <c r="P59" s="29"/>
      <c r="Q59" s="29"/>
      <c r="R59" s="29"/>
    </row>
    <row r="60" spans="1:18" x14ac:dyDescent="0.25">
      <c r="C60" s="17"/>
      <c r="D60" s="4"/>
      <c r="G60" s="43"/>
      <c r="H60" s="4"/>
      <c r="J60" s="27"/>
      <c r="K60" s="27"/>
      <c r="L60" s="4"/>
      <c r="N60" s="88"/>
    </row>
    <row r="61" spans="1:18" s="29" customFormat="1" x14ac:dyDescent="0.25">
      <c r="A61" s="25"/>
      <c r="B61" s="69"/>
      <c r="C61" s="45" t="s">
        <v>34</v>
      </c>
      <c r="D61" s="31"/>
      <c r="E61" s="31"/>
      <c r="F61" s="31"/>
      <c r="G61" s="31"/>
      <c r="H61" s="32"/>
      <c r="I61" s="33"/>
      <c r="J61" s="34"/>
      <c r="K61" s="34"/>
      <c r="L61" s="34"/>
      <c r="N61" s="86"/>
    </row>
    <row r="62" spans="1:18" ht="18.600000000000001" customHeight="1" x14ac:dyDescent="0.25">
      <c r="A62" s="20">
        <v>1</v>
      </c>
      <c r="B62" s="63" t="s">
        <v>84</v>
      </c>
      <c r="C62" s="36" t="s">
        <v>99</v>
      </c>
      <c r="D62" s="20" t="s">
        <v>14</v>
      </c>
      <c r="E62" s="20"/>
      <c r="F62" s="20">
        <v>4</v>
      </c>
      <c r="G62" s="20">
        <v>4</v>
      </c>
      <c r="H62" s="35">
        <v>1997</v>
      </c>
      <c r="I62" s="37">
        <v>80.8</v>
      </c>
      <c r="J62" s="35">
        <v>24</v>
      </c>
      <c r="K62" s="35">
        <v>89</v>
      </c>
      <c r="L62" s="42">
        <f>SUM(J62:K62)</f>
        <v>113</v>
      </c>
      <c r="M62" s="38">
        <v>1</v>
      </c>
      <c r="N62" s="84">
        <v>1.2219260000000001</v>
      </c>
      <c r="O62" s="81">
        <f>SUM(L62*N62)</f>
        <v>138.07763800000001</v>
      </c>
      <c r="P62" s="29"/>
    </row>
    <row r="63" spans="1:18" x14ac:dyDescent="0.25">
      <c r="A63" s="35">
        <v>2</v>
      </c>
      <c r="B63" s="63" t="s">
        <v>84</v>
      </c>
      <c r="C63" s="36" t="s">
        <v>139</v>
      </c>
      <c r="D63" s="20" t="s">
        <v>35</v>
      </c>
      <c r="E63" s="20"/>
      <c r="F63" s="20">
        <v>1</v>
      </c>
      <c r="G63" s="20">
        <v>3</v>
      </c>
      <c r="H63" s="35">
        <v>1999</v>
      </c>
      <c r="I63" s="37">
        <v>77.599999999999994</v>
      </c>
      <c r="J63" s="35">
        <v>40</v>
      </c>
      <c r="K63" s="35">
        <v>65</v>
      </c>
      <c r="L63" s="42">
        <f>SUM(J63:K63)</f>
        <v>105</v>
      </c>
      <c r="M63" s="38">
        <v>2</v>
      </c>
      <c r="N63" s="84">
        <v>1.2487060000000001</v>
      </c>
      <c r="O63" s="81">
        <f>SUM(L63*N63)</f>
        <v>131.11413000000002</v>
      </c>
      <c r="P63" s="29"/>
      <c r="Q63" s="29"/>
      <c r="R63" s="29"/>
    </row>
    <row r="64" spans="1:18" x14ac:dyDescent="0.25">
      <c r="A64" s="20">
        <v>3</v>
      </c>
      <c r="B64" s="63" t="s">
        <v>84</v>
      </c>
      <c r="C64" s="41" t="s">
        <v>100</v>
      </c>
      <c r="D64" s="20" t="s">
        <v>35</v>
      </c>
      <c r="E64" s="20"/>
      <c r="F64" s="20" t="s">
        <v>129</v>
      </c>
      <c r="G64" s="20"/>
      <c r="H64" s="35">
        <v>1994</v>
      </c>
      <c r="I64" s="37">
        <v>78.5</v>
      </c>
      <c r="J64" s="35">
        <v>18</v>
      </c>
      <c r="K64" s="35">
        <v>78</v>
      </c>
      <c r="L64" s="42">
        <f>SUM(J64:K64)</f>
        <v>96</v>
      </c>
      <c r="M64" s="38">
        <v>3</v>
      </c>
      <c r="N64" s="84">
        <v>1.240864</v>
      </c>
      <c r="O64" s="81">
        <f>SUM(L64*N64)</f>
        <v>119.12294399999999</v>
      </c>
      <c r="P64" s="29"/>
    </row>
    <row r="65" spans="1:18" ht="18.600000000000001" customHeight="1" x14ac:dyDescent="0.25">
      <c r="A65" s="35">
        <v>4</v>
      </c>
      <c r="B65" s="63" t="s">
        <v>84</v>
      </c>
      <c r="C65" s="36" t="s">
        <v>97</v>
      </c>
      <c r="D65" s="20" t="s">
        <v>21</v>
      </c>
      <c r="E65" s="20"/>
      <c r="F65" s="20">
        <v>4</v>
      </c>
      <c r="G65" s="20">
        <v>1</v>
      </c>
      <c r="H65" s="35">
        <v>1998</v>
      </c>
      <c r="I65" s="37">
        <v>79.5</v>
      </c>
      <c r="J65" s="35">
        <v>24</v>
      </c>
      <c r="K65" s="35">
        <v>68</v>
      </c>
      <c r="L65" s="42">
        <f>SUM(J65:K65)</f>
        <v>92</v>
      </c>
      <c r="M65" s="38">
        <v>4</v>
      </c>
      <c r="N65" s="84">
        <v>1.23244</v>
      </c>
      <c r="O65" s="81">
        <f>SUM(L65*N65)</f>
        <v>113.38448</v>
      </c>
      <c r="P65" s="29"/>
    </row>
    <row r="66" spans="1:18" x14ac:dyDescent="0.25">
      <c r="A66" s="20">
        <v>5</v>
      </c>
      <c r="B66" s="63" t="s">
        <v>84</v>
      </c>
      <c r="C66" s="36" t="s">
        <v>151</v>
      </c>
      <c r="D66" s="20" t="s">
        <v>14</v>
      </c>
      <c r="E66" s="20"/>
      <c r="F66" s="20">
        <v>1</v>
      </c>
      <c r="G66" s="20">
        <v>2</v>
      </c>
      <c r="H66" s="35">
        <v>1999</v>
      </c>
      <c r="I66" s="37">
        <v>77.900000000000006</v>
      </c>
      <c r="J66" s="35">
        <v>11</v>
      </c>
      <c r="K66" s="35">
        <v>38</v>
      </c>
      <c r="L66" s="42">
        <f>SUM(J66:K66)</f>
        <v>49</v>
      </c>
      <c r="M66" s="38">
        <v>5</v>
      </c>
      <c r="N66" s="84">
        <v>1.2460640000000001</v>
      </c>
      <c r="O66" s="81">
        <f>SUM(L66*N66)</f>
        <v>61.057136</v>
      </c>
      <c r="P66" s="29"/>
      <c r="Q66" s="29"/>
      <c r="R66" s="29"/>
    </row>
    <row r="67" spans="1:18" x14ac:dyDescent="0.25">
      <c r="A67" s="35">
        <v>6</v>
      </c>
      <c r="B67" s="63" t="s">
        <v>84</v>
      </c>
      <c r="C67" s="36" t="s">
        <v>150</v>
      </c>
      <c r="D67" s="20" t="s">
        <v>8</v>
      </c>
      <c r="E67" s="20" t="s">
        <v>108</v>
      </c>
      <c r="F67" s="20">
        <v>2</v>
      </c>
      <c r="G67" s="20">
        <v>3</v>
      </c>
      <c r="H67" s="35">
        <v>2000</v>
      </c>
      <c r="I67" s="37">
        <v>80</v>
      </c>
      <c r="J67" s="35">
        <v>11</v>
      </c>
      <c r="K67" s="35">
        <v>30</v>
      </c>
      <c r="L67" s="42">
        <f>SUM(J67:K67)</f>
        <v>41</v>
      </c>
      <c r="M67" s="38">
        <v>6</v>
      </c>
      <c r="N67" s="84">
        <v>1.2283390000000001</v>
      </c>
      <c r="O67" s="81">
        <f>SUM(L67*N67)</f>
        <v>50.361899000000001</v>
      </c>
      <c r="P67" s="29"/>
      <c r="Q67" s="29"/>
      <c r="R67" s="29"/>
    </row>
    <row r="68" spans="1:18" x14ac:dyDescent="0.25">
      <c r="C68" s="17"/>
      <c r="D68" s="4"/>
      <c r="G68" s="43"/>
      <c r="H68" s="4"/>
      <c r="J68" s="27"/>
      <c r="K68" s="27"/>
      <c r="L68" s="4"/>
      <c r="N68" s="88"/>
    </row>
    <row r="69" spans="1:18" s="29" customFormat="1" x14ac:dyDescent="0.25">
      <c r="B69" s="112"/>
      <c r="C69" s="30" t="s">
        <v>39</v>
      </c>
      <c r="D69" s="31"/>
      <c r="E69" s="31"/>
      <c r="F69" s="31"/>
      <c r="G69" s="31"/>
      <c r="H69" s="32"/>
      <c r="I69" s="33"/>
      <c r="J69" s="34"/>
      <c r="K69" s="34"/>
      <c r="L69" s="34"/>
      <c r="N69" s="86"/>
    </row>
    <row r="70" spans="1:18" x14ac:dyDescent="0.25">
      <c r="A70" s="20">
        <v>1</v>
      </c>
      <c r="B70" s="63" t="s">
        <v>87</v>
      </c>
      <c r="C70" s="36" t="s">
        <v>83</v>
      </c>
      <c r="D70" s="20" t="s">
        <v>35</v>
      </c>
      <c r="E70" s="20"/>
      <c r="F70" s="20">
        <v>3</v>
      </c>
      <c r="G70" s="20">
        <v>2</v>
      </c>
      <c r="H70" s="35">
        <v>1999</v>
      </c>
      <c r="I70" s="37">
        <v>87.9</v>
      </c>
      <c r="J70" s="35">
        <v>27</v>
      </c>
      <c r="K70" s="35">
        <v>90</v>
      </c>
      <c r="L70" s="42">
        <f t="shared" ref="L70" si="3">SUM(J70:K70)</f>
        <v>117</v>
      </c>
      <c r="M70" s="38">
        <v>1</v>
      </c>
      <c r="N70" s="84">
        <v>1.1721269999999999</v>
      </c>
      <c r="O70" s="81">
        <f>SUM(L70*N70)</f>
        <v>137.138859</v>
      </c>
      <c r="P70" s="29"/>
    </row>
    <row r="71" spans="1:18" x14ac:dyDescent="0.25">
      <c r="A71" s="20">
        <v>2</v>
      </c>
      <c r="B71" s="63" t="s">
        <v>87</v>
      </c>
      <c r="C71" s="36" t="s">
        <v>86</v>
      </c>
      <c r="D71" s="20" t="s">
        <v>14</v>
      </c>
      <c r="E71" s="20"/>
      <c r="F71" s="20">
        <v>4</v>
      </c>
      <c r="G71" s="20">
        <v>4</v>
      </c>
      <c r="H71" s="35">
        <v>1997</v>
      </c>
      <c r="I71" s="37">
        <v>85</v>
      </c>
      <c r="J71" s="35">
        <v>30</v>
      </c>
      <c r="K71" s="35">
        <v>72</v>
      </c>
      <c r="L71" s="42">
        <f>SUM(J71:K71)</f>
        <v>102</v>
      </c>
      <c r="M71" s="38">
        <v>2</v>
      </c>
      <c r="N71" s="84">
        <v>1.191025</v>
      </c>
      <c r="O71" s="81">
        <f>SUM(L71*N71)</f>
        <v>121.48455</v>
      </c>
      <c r="P71" s="29"/>
    </row>
    <row r="72" spans="1:18" x14ac:dyDescent="0.25">
      <c r="A72" s="20">
        <v>3</v>
      </c>
      <c r="B72" s="63" t="s">
        <v>87</v>
      </c>
      <c r="C72" s="41" t="s">
        <v>101</v>
      </c>
      <c r="D72" s="20" t="s">
        <v>8</v>
      </c>
      <c r="E72" s="20"/>
      <c r="F72" s="20">
        <v>2</v>
      </c>
      <c r="G72" s="20">
        <v>9</v>
      </c>
      <c r="H72" s="35">
        <v>1998</v>
      </c>
      <c r="I72" s="37">
        <v>82</v>
      </c>
      <c r="J72" s="35">
        <v>28</v>
      </c>
      <c r="K72" s="35">
        <v>68</v>
      </c>
      <c r="L72" s="42">
        <f>SUM(J72:K72)</f>
        <v>96</v>
      </c>
      <c r="M72" s="38">
        <v>3</v>
      </c>
      <c r="N72" s="84">
        <v>1.2126349999999999</v>
      </c>
      <c r="O72" s="81">
        <f>SUM(L72*N72)</f>
        <v>116.41296</v>
      </c>
      <c r="P72" s="29"/>
    </row>
    <row r="73" spans="1:18" x14ac:dyDescent="0.25">
      <c r="A73" s="20">
        <v>4</v>
      </c>
      <c r="B73" s="63" t="s">
        <v>87</v>
      </c>
      <c r="C73" s="36" t="s">
        <v>152</v>
      </c>
      <c r="D73" s="20" t="s">
        <v>35</v>
      </c>
      <c r="E73" s="20"/>
      <c r="F73" s="20">
        <v>1</v>
      </c>
      <c r="G73" s="20">
        <v>3</v>
      </c>
      <c r="H73" s="35">
        <v>1999</v>
      </c>
      <c r="I73" s="37">
        <v>81.2</v>
      </c>
      <c r="J73" s="35">
        <v>12</v>
      </c>
      <c r="K73" s="35">
        <v>55</v>
      </c>
      <c r="L73" s="42">
        <f>SUM(J73:K73)</f>
        <v>67</v>
      </c>
      <c r="M73" s="38">
        <v>4</v>
      </c>
      <c r="N73" s="84">
        <v>1.218785</v>
      </c>
      <c r="O73" s="81">
        <f>SUM(L73*N73)</f>
        <v>81.658595000000005</v>
      </c>
      <c r="P73" s="29"/>
      <c r="Q73" s="29"/>
      <c r="R73" s="29"/>
    </row>
    <row r="74" spans="1:18" x14ac:dyDescent="0.25">
      <c r="A74" s="20">
        <v>5</v>
      </c>
      <c r="B74" s="63" t="s">
        <v>87</v>
      </c>
      <c r="C74" s="41" t="s">
        <v>102</v>
      </c>
      <c r="D74" s="20" t="s">
        <v>16</v>
      </c>
      <c r="E74" s="20" t="s">
        <v>109</v>
      </c>
      <c r="F74" s="20">
        <v>2</v>
      </c>
      <c r="G74" s="20">
        <v>3</v>
      </c>
      <c r="H74" s="35">
        <v>1999</v>
      </c>
      <c r="I74" s="37">
        <v>88.3</v>
      </c>
      <c r="J74" s="35">
        <v>9</v>
      </c>
      <c r="K74" s="35">
        <v>32</v>
      </c>
      <c r="L74" s="42">
        <f>SUM(J74:K74)</f>
        <v>41</v>
      </c>
      <c r="M74" s="38">
        <v>5</v>
      </c>
      <c r="N74" s="84">
        <v>1.1696610000000001</v>
      </c>
      <c r="O74" s="81">
        <f>SUM(L74*N74)</f>
        <v>47.956101000000004</v>
      </c>
      <c r="P74" s="29"/>
    </row>
    <row r="75" spans="1:18" x14ac:dyDescent="0.25">
      <c r="A75" s="20">
        <v>6</v>
      </c>
      <c r="B75" s="63" t="s">
        <v>87</v>
      </c>
      <c r="C75" s="36" t="s">
        <v>153</v>
      </c>
      <c r="D75" s="20" t="s">
        <v>92</v>
      </c>
      <c r="E75" s="20"/>
      <c r="F75" s="20">
        <v>1</v>
      </c>
      <c r="G75" s="20">
        <v>1</v>
      </c>
      <c r="H75" s="35">
        <v>2001</v>
      </c>
      <c r="I75" s="37">
        <v>85</v>
      </c>
      <c r="J75" s="35">
        <v>4</v>
      </c>
      <c r="K75" s="35">
        <v>30</v>
      </c>
      <c r="L75" s="42">
        <f>SUM(J75:K75)</f>
        <v>34</v>
      </c>
      <c r="M75" s="38">
        <v>6</v>
      </c>
      <c r="N75" s="84">
        <v>1.191025</v>
      </c>
      <c r="O75" s="81">
        <f>SUM(L75*N75)</f>
        <v>40.49485</v>
      </c>
      <c r="P75" s="29"/>
      <c r="Q75" s="29"/>
      <c r="R75" s="29"/>
    </row>
    <row r="76" spans="1:18" x14ac:dyDescent="0.25">
      <c r="A76" s="20">
        <v>7</v>
      </c>
      <c r="B76" s="63" t="s">
        <v>87</v>
      </c>
      <c r="C76" s="36" t="s">
        <v>155</v>
      </c>
      <c r="D76" s="20" t="s">
        <v>52</v>
      </c>
      <c r="E76" s="20"/>
      <c r="F76" s="20">
        <v>1</v>
      </c>
      <c r="G76" s="20">
        <v>3</v>
      </c>
      <c r="H76" s="35">
        <v>1999</v>
      </c>
      <c r="I76" s="37">
        <v>86.6</v>
      </c>
      <c r="J76" s="35">
        <v>10</v>
      </c>
      <c r="K76" s="35">
        <v>23</v>
      </c>
      <c r="L76" s="42">
        <f>SUM(J76:K76)</f>
        <v>33</v>
      </c>
      <c r="M76" s="38">
        <v>7</v>
      </c>
      <c r="N76" s="84">
        <v>1.1803710000000001</v>
      </c>
      <c r="O76" s="81">
        <f>SUM(L76*N76)</f>
        <v>38.952243000000003</v>
      </c>
      <c r="P76" s="29"/>
      <c r="Q76" s="29"/>
      <c r="R76" s="29"/>
    </row>
    <row r="77" spans="1:18" x14ac:dyDescent="0.25">
      <c r="A77" s="20">
        <v>8</v>
      </c>
      <c r="B77" s="63" t="s">
        <v>87</v>
      </c>
      <c r="C77" s="36" t="s">
        <v>154</v>
      </c>
      <c r="D77" s="20" t="s">
        <v>16</v>
      </c>
      <c r="E77" s="20" t="s">
        <v>109</v>
      </c>
      <c r="F77" s="20">
        <v>2</v>
      </c>
      <c r="G77" s="20">
        <v>2</v>
      </c>
      <c r="H77" s="35">
        <v>1999</v>
      </c>
      <c r="I77" s="37">
        <v>87.2</v>
      </c>
      <c r="J77" s="35">
        <v>10</v>
      </c>
      <c r="K77" s="35">
        <v>21</v>
      </c>
      <c r="L77" s="42">
        <f>SUM(J77:K77)</f>
        <v>31</v>
      </c>
      <c r="M77" s="38">
        <v>8</v>
      </c>
      <c r="N77" s="84">
        <v>1.1765209999999999</v>
      </c>
      <c r="O77" s="81">
        <f>SUM(L77*N77)</f>
        <v>36.472150999999997</v>
      </c>
      <c r="P77" s="29"/>
      <c r="Q77" s="29"/>
      <c r="R77" s="29"/>
    </row>
    <row r="78" spans="1:18" x14ac:dyDescent="0.25">
      <c r="A78" s="20">
        <v>9</v>
      </c>
      <c r="B78" s="63" t="s">
        <v>87</v>
      </c>
      <c r="C78" s="36" t="s">
        <v>156</v>
      </c>
      <c r="D78" s="20" t="s">
        <v>32</v>
      </c>
      <c r="E78" s="20"/>
      <c r="F78" s="20">
        <v>1</v>
      </c>
      <c r="G78" s="20">
        <v>2</v>
      </c>
      <c r="H78" s="35">
        <v>2001</v>
      </c>
      <c r="I78" s="37">
        <v>87.5</v>
      </c>
      <c r="J78" s="35">
        <v>4</v>
      </c>
      <c r="K78" s="35" t="s">
        <v>6</v>
      </c>
      <c r="L78" s="42">
        <f>SUM(J78:K78)</f>
        <v>4</v>
      </c>
      <c r="M78" s="38">
        <v>9</v>
      </c>
      <c r="N78" s="84">
        <v>1.174625</v>
      </c>
      <c r="O78" s="81">
        <f>SUM(L78*N78)</f>
        <v>4.6985000000000001</v>
      </c>
      <c r="P78" s="29"/>
      <c r="Q78" s="29"/>
      <c r="R78" s="29"/>
    </row>
    <row r="79" spans="1:18" x14ac:dyDescent="0.25">
      <c r="A79" s="20">
        <v>10</v>
      </c>
      <c r="B79" s="63" t="s">
        <v>87</v>
      </c>
      <c r="C79" s="36" t="s">
        <v>158</v>
      </c>
      <c r="D79" s="20" t="s">
        <v>16</v>
      </c>
      <c r="E79" s="20" t="s">
        <v>109</v>
      </c>
      <c r="F79" s="20">
        <v>2</v>
      </c>
      <c r="G79" s="20">
        <v>3</v>
      </c>
      <c r="H79" s="35">
        <v>2000</v>
      </c>
      <c r="I79" s="37">
        <v>88.2</v>
      </c>
      <c r="J79" s="35">
        <v>0</v>
      </c>
      <c r="K79" s="35">
        <v>0</v>
      </c>
      <c r="L79" s="42">
        <f>SUM(J79:K79)</f>
        <v>0</v>
      </c>
      <c r="M79" s="38" t="s">
        <v>6</v>
      </c>
      <c r="N79" s="84"/>
      <c r="O79" s="81" t="s">
        <v>6</v>
      </c>
      <c r="P79" s="29"/>
      <c r="Q79" s="29"/>
      <c r="R79" s="29"/>
    </row>
    <row r="80" spans="1:18" x14ac:dyDescent="0.25">
      <c r="A80" s="20">
        <v>11</v>
      </c>
      <c r="B80" s="63" t="s">
        <v>87</v>
      </c>
      <c r="C80" s="36" t="s">
        <v>159</v>
      </c>
      <c r="D80" s="20" t="s">
        <v>8</v>
      </c>
      <c r="E80" s="20" t="s">
        <v>108</v>
      </c>
      <c r="F80" s="20">
        <v>1</v>
      </c>
      <c r="G80" s="20">
        <v>8</v>
      </c>
      <c r="H80" s="35">
        <v>1999</v>
      </c>
      <c r="I80" s="37">
        <v>83</v>
      </c>
      <c r="J80" s="35">
        <v>0</v>
      </c>
      <c r="K80" s="35">
        <v>0</v>
      </c>
      <c r="L80" s="42">
        <f>SUM(J80:K80)</f>
        <v>0</v>
      </c>
      <c r="M80" s="38" t="s">
        <v>6</v>
      </c>
      <c r="N80" s="84"/>
      <c r="O80" s="81" t="s">
        <v>6</v>
      </c>
      <c r="P80" s="29"/>
      <c r="Q80" s="29"/>
      <c r="R80" s="29"/>
    </row>
    <row r="81" spans="1:18" x14ac:dyDescent="0.25">
      <c r="C81" s="17"/>
      <c r="D81" s="4"/>
      <c r="G81" s="43"/>
      <c r="H81" s="4"/>
      <c r="J81" s="27"/>
      <c r="K81" s="27"/>
      <c r="L81" s="4"/>
      <c r="N81" s="88"/>
    </row>
    <row r="82" spans="1:18" s="29" customFormat="1" x14ac:dyDescent="0.25">
      <c r="A82" s="31"/>
      <c r="B82" s="115"/>
      <c r="C82" s="45" t="s">
        <v>157</v>
      </c>
      <c r="D82" s="31"/>
      <c r="E82" s="31"/>
      <c r="F82" s="31"/>
      <c r="G82" s="31"/>
      <c r="H82" s="32"/>
      <c r="I82" s="33"/>
      <c r="J82" s="34"/>
      <c r="K82" s="34"/>
      <c r="L82" s="34"/>
      <c r="N82" s="86"/>
    </row>
    <row r="83" spans="1:18" x14ac:dyDescent="0.25">
      <c r="A83" s="20">
        <v>1</v>
      </c>
      <c r="B83" s="113" t="s">
        <v>160</v>
      </c>
      <c r="C83" s="36" t="s">
        <v>105</v>
      </c>
      <c r="D83" s="20" t="s">
        <v>35</v>
      </c>
      <c r="E83" s="20"/>
      <c r="F83" s="20" t="s">
        <v>129</v>
      </c>
      <c r="G83" s="20"/>
      <c r="H83" s="35">
        <v>1994</v>
      </c>
      <c r="I83" s="37">
        <v>111.3</v>
      </c>
      <c r="J83" s="35">
        <v>75</v>
      </c>
      <c r="K83" s="35">
        <v>118</v>
      </c>
      <c r="L83" s="42">
        <f>SUM(J83:K83)</f>
        <v>193</v>
      </c>
      <c r="M83" s="38">
        <v>1</v>
      </c>
      <c r="N83" s="84">
        <v>1.070343</v>
      </c>
      <c r="O83" s="81">
        <f>SUM(L83*N83)</f>
        <v>206.576199</v>
      </c>
      <c r="P83" s="29"/>
    </row>
    <row r="84" spans="1:18" x14ac:dyDescent="0.25">
      <c r="A84" s="20">
        <v>2</v>
      </c>
      <c r="B84" s="113" t="s">
        <v>160</v>
      </c>
      <c r="C84" s="36" t="s">
        <v>85</v>
      </c>
      <c r="D84" s="20" t="s">
        <v>14</v>
      </c>
      <c r="E84" s="20"/>
      <c r="F84" s="20">
        <v>3</v>
      </c>
      <c r="G84" s="20">
        <v>4</v>
      </c>
      <c r="H84" s="35">
        <v>1999</v>
      </c>
      <c r="I84" s="37">
        <v>136</v>
      </c>
      <c r="J84" s="35">
        <v>20</v>
      </c>
      <c r="K84" s="35">
        <v>77</v>
      </c>
      <c r="L84" s="42">
        <f>SUM(J84:K84)</f>
        <v>97</v>
      </c>
      <c r="M84" s="38">
        <v>2</v>
      </c>
      <c r="N84" s="84">
        <v>1.0208699999999999</v>
      </c>
      <c r="O84" s="81">
        <f>SUM(L84*N84)</f>
        <v>99.024389999999997</v>
      </c>
      <c r="P84" s="29"/>
    </row>
    <row r="85" spans="1:18" x14ac:dyDescent="0.25">
      <c r="A85" s="20">
        <v>3</v>
      </c>
      <c r="B85" s="113" t="s">
        <v>160</v>
      </c>
      <c r="C85" s="36" t="s">
        <v>140</v>
      </c>
      <c r="D85" s="20" t="s">
        <v>16</v>
      </c>
      <c r="E85" s="20" t="s">
        <v>109</v>
      </c>
      <c r="F85" s="20">
        <v>3</v>
      </c>
      <c r="G85" s="20">
        <v>1</v>
      </c>
      <c r="H85" s="35">
        <v>1999</v>
      </c>
      <c r="I85" s="37">
        <v>101.3</v>
      </c>
      <c r="J85" s="35">
        <v>16</v>
      </c>
      <c r="K85" s="35">
        <v>80</v>
      </c>
      <c r="L85" s="42">
        <f>SUM(J85:K85)</f>
        <v>96</v>
      </c>
      <c r="M85" s="38">
        <v>3</v>
      </c>
      <c r="N85" s="84">
        <v>1.1047940000000001</v>
      </c>
      <c r="O85" s="81">
        <f>SUM(L85*N85)</f>
        <v>106.06022400000001</v>
      </c>
      <c r="P85" s="29"/>
      <c r="Q85" s="29"/>
      <c r="R85" s="29"/>
    </row>
    <row r="86" spans="1:18" x14ac:dyDescent="0.25">
      <c r="A86" s="20">
        <v>4</v>
      </c>
      <c r="B86" s="113" t="s">
        <v>160</v>
      </c>
      <c r="C86" s="36" t="s">
        <v>106</v>
      </c>
      <c r="D86" s="20" t="s">
        <v>8</v>
      </c>
      <c r="E86" s="20" t="s">
        <v>108</v>
      </c>
      <c r="F86" s="20">
        <v>2</v>
      </c>
      <c r="G86" s="20">
        <v>9</v>
      </c>
      <c r="H86" s="35">
        <v>1998</v>
      </c>
      <c r="I86" s="37">
        <v>106</v>
      </c>
      <c r="J86" s="35">
        <v>40</v>
      </c>
      <c r="K86" s="35">
        <v>54</v>
      </c>
      <c r="L86" s="42">
        <f>SUM(J86:K86)</f>
        <v>94</v>
      </c>
      <c r="M86" s="38">
        <v>4</v>
      </c>
      <c r="N86" s="84">
        <v>1.0872409999999999</v>
      </c>
      <c r="O86" s="81">
        <f>SUM(L86*N86)</f>
        <v>102.20065399999999</v>
      </c>
      <c r="P86" s="29"/>
    </row>
    <row r="87" spans="1:18" x14ac:dyDescent="0.25">
      <c r="A87" s="20">
        <v>5</v>
      </c>
      <c r="B87" s="113" t="s">
        <v>160</v>
      </c>
      <c r="C87" s="36" t="s">
        <v>107</v>
      </c>
      <c r="D87" s="20" t="s">
        <v>14</v>
      </c>
      <c r="E87" s="20"/>
      <c r="F87" s="20">
        <v>2</v>
      </c>
      <c r="G87" s="20">
        <v>1</v>
      </c>
      <c r="H87" s="35">
        <v>2000</v>
      </c>
      <c r="I87" s="37">
        <v>94</v>
      </c>
      <c r="J87" s="35">
        <v>25</v>
      </c>
      <c r="K87" s="35">
        <v>64</v>
      </c>
      <c r="L87" s="42">
        <f>SUM(J87:K87)</f>
        <v>89</v>
      </c>
      <c r="M87" s="38">
        <v>5</v>
      </c>
      <c r="N87" s="84">
        <v>1.137842</v>
      </c>
      <c r="O87" s="81">
        <f>SUM(L87*N87)</f>
        <v>101.267938</v>
      </c>
      <c r="P87" s="29"/>
    </row>
    <row r="88" spans="1:18" x14ac:dyDescent="0.25">
      <c r="A88" s="20">
        <v>6</v>
      </c>
      <c r="B88" s="113" t="s">
        <v>160</v>
      </c>
      <c r="C88" s="36" t="s">
        <v>161</v>
      </c>
      <c r="D88" s="20" t="s">
        <v>16</v>
      </c>
      <c r="E88" s="20" t="s">
        <v>109</v>
      </c>
      <c r="F88" s="20">
        <v>1</v>
      </c>
      <c r="G88" s="20">
        <v>5</v>
      </c>
      <c r="H88" s="35">
        <v>2000</v>
      </c>
      <c r="I88" s="37">
        <v>95.7</v>
      </c>
      <c r="J88" s="35">
        <v>12</v>
      </c>
      <c r="K88" s="35">
        <v>65</v>
      </c>
      <c r="L88" s="42">
        <f>SUM(J88:K88)</f>
        <v>77</v>
      </c>
      <c r="M88" s="38">
        <v>6</v>
      </c>
      <c r="N88" s="84">
        <v>1.1294409999999999</v>
      </c>
      <c r="O88" s="81">
        <f>SUM(L88*N88)</f>
        <v>86.966956999999994</v>
      </c>
      <c r="P88" s="29"/>
      <c r="Q88" s="29"/>
      <c r="R88" s="29"/>
    </row>
    <row r="89" spans="1:18" x14ac:dyDescent="0.25">
      <c r="A89" s="20">
        <v>7</v>
      </c>
      <c r="B89" s="113" t="s">
        <v>160</v>
      </c>
      <c r="C89" s="36" t="s">
        <v>162</v>
      </c>
      <c r="D89" s="20" t="s">
        <v>14</v>
      </c>
      <c r="E89" s="20"/>
      <c r="F89" s="20">
        <v>3</v>
      </c>
      <c r="G89" s="20">
        <v>2</v>
      </c>
      <c r="H89" s="35">
        <v>1999</v>
      </c>
      <c r="I89" s="37">
        <v>110.8</v>
      </c>
      <c r="J89" s="35">
        <v>17</v>
      </c>
      <c r="K89" s="35">
        <v>52</v>
      </c>
      <c r="L89" s="42">
        <f>SUM(J89:K89)</f>
        <v>69</v>
      </c>
      <c r="M89" s="38">
        <v>7</v>
      </c>
      <c r="N89" s="84">
        <v>1.0718179999999999</v>
      </c>
      <c r="O89" s="81">
        <f>SUM(L89*N89)</f>
        <v>73.955441999999991</v>
      </c>
      <c r="P89" s="29"/>
      <c r="Q89" s="29"/>
      <c r="R89" s="29"/>
    </row>
    <row r="90" spans="1:18" x14ac:dyDescent="0.25">
      <c r="A90" s="20">
        <v>8</v>
      </c>
      <c r="B90" s="113" t="s">
        <v>160</v>
      </c>
      <c r="C90" s="36" t="s">
        <v>163</v>
      </c>
      <c r="D90" s="20" t="s">
        <v>113</v>
      </c>
      <c r="E90" s="20"/>
      <c r="F90" s="20">
        <v>2</v>
      </c>
      <c r="G90" s="20">
        <v>3</v>
      </c>
      <c r="H90" s="35">
        <v>2000</v>
      </c>
      <c r="I90" s="37">
        <v>91.2</v>
      </c>
      <c r="J90" s="35">
        <v>16</v>
      </c>
      <c r="K90" s="35">
        <v>0</v>
      </c>
      <c r="L90" s="42">
        <f>SUM(J90:K90)</f>
        <v>16</v>
      </c>
      <c r="M90" s="38">
        <v>8</v>
      </c>
      <c r="N90" s="84">
        <v>1.152731</v>
      </c>
      <c r="O90" s="81">
        <f>SUM(L90*N90)</f>
        <v>18.443695999999999</v>
      </c>
      <c r="P90" s="29"/>
      <c r="Q90" s="29"/>
      <c r="R90" s="29"/>
    </row>
    <row r="91" spans="1:18" x14ac:dyDescent="0.25">
      <c r="A91" s="20">
        <v>9</v>
      </c>
      <c r="B91" s="113" t="s">
        <v>160</v>
      </c>
      <c r="C91" s="36" t="s">
        <v>164</v>
      </c>
      <c r="D91" s="20" t="s">
        <v>32</v>
      </c>
      <c r="E91" s="20"/>
      <c r="F91" s="20" t="s">
        <v>18</v>
      </c>
      <c r="G91" s="20"/>
      <c r="H91" s="35">
        <v>1996</v>
      </c>
      <c r="I91" s="37">
        <v>94.5</v>
      </c>
      <c r="J91" s="35">
        <v>14</v>
      </c>
      <c r="K91" s="35">
        <v>0</v>
      </c>
      <c r="L91" s="42">
        <f>SUM(J91:K91)</f>
        <v>14</v>
      </c>
      <c r="M91" s="38">
        <v>9</v>
      </c>
      <c r="N91" s="84">
        <v>1.1353230000000001</v>
      </c>
      <c r="O91" s="81">
        <f>SUM(L91*N91)</f>
        <v>15.894522000000002</v>
      </c>
      <c r="P91" s="29"/>
      <c r="Q91" s="29"/>
      <c r="R91" s="29"/>
    </row>
    <row r="92" spans="1:18" x14ac:dyDescent="0.25">
      <c r="A92" s="20">
        <v>10</v>
      </c>
      <c r="B92" s="113" t="s">
        <v>160</v>
      </c>
      <c r="C92" s="36" t="s">
        <v>165</v>
      </c>
      <c r="D92" s="20" t="s">
        <v>16</v>
      </c>
      <c r="E92" s="20" t="s">
        <v>109</v>
      </c>
      <c r="F92" s="20">
        <v>2</v>
      </c>
      <c r="G92" s="20">
        <v>3</v>
      </c>
      <c r="H92" s="35">
        <v>2000</v>
      </c>
      <c r="I92" s="37">
        <v>97.5</v>
      </c>
      <c r="J92" s="35" t="s">
        <v>6</v>
      </c>
      <c r="K92" s="35" t="s">
        <v>6</v>
      </c>
      <c r="L92" s="42" t="s">
        <v>6</v>
      </c>
      <c r="M92" s="38"/>
      <c r="N92" s="84"/>
      <c r="O92" s="81" t="s">
        <v>6</v>
      </c>
      <c r="P92" s="29"/>
      <c r="Q92" s="29"/>
      <c r="R92" s="29"/>
    </row>
    <row r="93" spans="1:18" x14ac:dyDescent="0.25">
      <c r="A93" s="17" t="s">
        <v>166</v>
      </c>
      <c r="C93" s="17"/>
      <c r="D93" s="4"/>
      <c r="G93" s="43"/>
      <c r="H93" s="4"/>
      <c r="J93" s="27"/>
      <c r="L93" s="4"/>
      <c r="M93" s="4"/>
      <c r="N93" s="79"/>
    </row>
    <row r="94" spans="1:18" x14ac:dyDescent="0.25">
      <c r="C94" s="18" t="s">
        <v>5</v>
      </c>
      <c r="H94" s="47" t="s">
        <v>10</v>
      </c>
    </row>
    <row r="95" spans="1:18" x14ac:dyDescent="0.25">
      <c r="A95" s="17" t="s">
        <v>168</v>
      </c>
      <c r="C95" s="18"/>
    </row>
    <row r="96" spans="1:18" x14ac:dyDescent="0.25">
      <c r="C96" s="18" t="s">
        <v>11</v>
      </c>
      <c r="H96" s="47" t="s">
        <v>12</v>
      </c>
    </row>
  </sheetData>
  <sortState ref="A83:R91">
    <sortCondition descending="1" ref="L83:L91"/>
  </sortState>
  <mergeCells count="4">
    <mergeCell ref="A1:O1"/>
    <mergeCell ref="A2:O2"/>
    <mergeCell ref="A4:O4"/>
    <mergeCell ref="A8:B8"/>
  </mergeCells>
  <phoneticPr fontId="0" type="noConversion"/>
  <printOptions horizontalCentered="1"/>
  <pageMargins left="0.39370078740157483" right="0.39370078740157483" top="0.43307086614173229" bottom="0.62992125984251968" header="0.23622047244094491" footer="0.27559055118110237"/>
  <pageSetup paperSize="9" scale="74" fitToHeight="4" orientation="portrait" r:id="rId1"/>
  <headerFooter alignWithMargins="0">
    <oddFooter>&amp;LВиконавець: Пархоменко В.К.
Файл: &amp;F  Лист: &amp;A&amp;R&amp;P</oddFooter>
  </headerFooter>
  <ignoredErrors>
    <ignoredError sqref="L38 L61 L48 L81:L82 L50:L57 L62:L64 L39:L46 L30:L36 L70:L72 L65:L67 L83:L91 L73:L80" formulaRange="1"/>
    <ignoredError sqref="B83:B84 B22:B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="70" zoomScaleNormal="70" workbookViewId="0">
      <selection activeCell="S63" sqref="S63"/>
    </sheetView>
  </sheetViews>
  <sheetFormatPr defaultColWidth="9.109375" defaultRowHeight="17.399999999999999" x14ac:dyDescent="0.3"/>
  <cols>
    <col min="1" max="1" width="4.5546875" style="1" customWidth="1"/>
    <col min="2" max="2" width="9.5546875" style="56" customWidth="1"/>
    <col min="3" max="3" width="28.21875" style="1" customWidth="1"/>
    <col min="4" max="4" width="12.109375" style="1" customWidth="1"/>
    <col min="5" max="5" width="8.21875" style="1" customWidth="1"/>
    <col min="6" max="6" width="4.33203125" style="1" customWidth="1"/>
    <col min="7" max="7" width="4" style="1" customWidth="1"/>
    <col min="8" max="9" width="7.6640625" style="1" customWidth="1"/>
    <col min="10" max="10" width="7.109375" style="1" bestFit="1" customWidth="1"/>
    <col min="11" max="12" width="8.109375" style="57" customWidth="1"/>
    <col min="13" max="13" width="6" style="1" customWidth="1"/>
    <col min="14" max="14" width="8.5546875" style="1" customWidth="1"/>
    <col min="15" max="15" width="8.109375" style="7" customWidth="1"/>
    <col min="16" max="16" width="6.44140625" style="1" customWidth="1"/>
    <col min="17" max="16384" width="9.109375" style="1"/>
  </cols>
  <sheetData>
    <row r="1" spans="1:18" s="17" customFormat="1" x14ac:dyDescent="0.25">
      <c r="A1" s="107" t="s">
        <v>171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48"/>
      <c r="O1" s="48"/>
      <c r="P1" s="48"/>
    </row>
    <row r="2" spans="1:18" s="17" customFormat="1" x14ac:dyDescent="0.25">
      <c r="A2" s="108" t="s">
        <v>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49"/>
      <c r="O2" s="49"/>
      <c r="P2" s="49"/>
    </row>
    <row r="3" spans="1:18" s="17" customFormat="1" ht="17.25" customHeight="1" x14ac:dyDescent="0.25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49"/>
      <c r="O3" s="49"/>
      <c r="P3" s="49"/>
    </row>
    <row r="4" spans="1:18" s="17" customFormat="1" ht="11.4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7"/>
      <c r="M4" s="2"/>
      <c r="N4" s="49"/>
      <c r="O4" s="49"/>
      <c r="P4" s="49"/>
    </row>
    <row r="5" spans="1:18" s="17" customFormat="1" x14ac:dyDescent="0.25">
      <c r="A5" s="17" t="s">
        <v>17</v>
      </c>
      <c r="B5" s="18"/>
      <c r="F5" s="18"/>
      <c r="J5" s="5"/>
      <c r="K5" s="4"/>
      <c r="L5" s="50"/>
      <c r="M5" s="5" t="s">
        <v>118</v>
      </c>
      <c r="N5" s="51"/>
    </row>
    <row r="6" spans="1:18" s="17" customFormat="1" ht="10.199999999999999" customHeight="1" x14ac:dyDescent="0.25">
      <c r="B6" s="18"/>
      <c r="K6" s="52"/>
      <c r="L6" s="50"/>
      <c r="M6" s="53"/>
      <c r="O6" s="51"/>
      <c r="P6" s="4"/>
    </row>
    <row r="7" spans="1:18" s="17" customFormat="1" ht="97.2" customHeight="1" x14ac:dyDescent="0.25">
      <c r="A7" s="19" t="s">
        <v>71</v>
      </c>
      <c r="B7" s="19" t="s">
        <v>76</v>
      </c>
      <c r="C7" s="20" t="s">
        <v>0</v>
      </c>
      <c r="D7" s="19" t="s">
        <v>38</v>
      </c>
      <c r="E7" s="82" t="s">
        <v>31</v>
      </c>
      <c r="F7" s="21" t="s">
        <v>2</v>
      </c>
      <c r="G7" s="21" t="s">
        <v>3</v>
      </c>
      <c r="H7" s="19" t="s">
        <v>22</v>
      </c>
      <c r="I7" s="19" t="s">
        <v>24</v>
      </c>
      <c r="J7" s="19" t="s">
        <v>9</v>
      </c>
      <c r="K7" s="19" t="s">
        <v>25</v>
      </c>
      <c r="L7" s="19" t="s">
        <v>27</v>
      </c>
      <c r="M7" s="19" t="s">
        <v>28</v>
      </c>
      <c r="N7" s="80" t="s">
        <v>103</v>
      </c>
      <c r="O7" s="74" t="s">
        <v>104</v>
      </c>
      <c r="Q7" s="29"/>
      <c r="R7" s="29"/>
    </row>
    <row r="8" spans="1:18" s="17" customFormat="1" ht="18.600000000000001" customHeight="1" x14ac:dyDescent="0.25">
      <c r="A8" s="101">
        <v>1</v>
      </c>
      <c r="B8" s="120" t="s">
        <v>160</v>
      </c>
      <c r="C8" s="100" t="s">
        <v>105</v>
      </c>
      <c r="D8" s="99" t="s">
        <v>35</v>
      </c>
      <c r="E8" s="99"/>
      <c r="F8" s="99" t="s">
        <v>129</v>
      </c>
      <c r="G8" s="99"/>
      <c r="H8" s="101">
        <v>1994</v>
      </c>
      <c r="I8" s="121">
        <v>111.3</v>
      </c>
      <c r="J8" s="101">
        <v>75</v>
      </c>
      <c r="K8" s="101">
        <v>118</v>
      </c>
      <c r="L8" s="102">
        <f>SUM(J8:K8)</f>
        <v>193</v>
      </c>
      <c r="M8" s="103">
        <v>1</v>
      </c>
      <c r="N8" s="104">
        <v>1.070343</v>
      </c>
      <c r="O8" s="105">
        <f>SUM(L8*N8)</f>
        <v>206.576199</v>
      </c>
      <c r="P8" s="29"/>
    </row>
    <row r="9" spans="1:18" s="17" customFormat="1" x14ac:dyDescent="0.25">
      <c r="A9" s="90">
        <v>2</v>
      </c>
      <c r="B9" s="119" t="s">
        <v>87</v>
      </c>
      <c r="C9" s="91" t="s">
        <v>83</v>
      </c>
      <c r="D9" s="90" t="s">
        <v>35</v>
      </c>
      <c r="E9" s="90"/>
      <c r="F9" s="90">
        <v>3</v>
      </c>
      <c r="G9" s="90">
        <v>2</v>
      </c>
      <c r="H9" s="89">
        <v>1999</v>
      </c>
      <c r="I9" s="92">
        <v>87.9</v>
      </c>
      <c r="J9" s="89">
        <v>27</v>
      </c>
      <c r="K9" s="89">
        <v>90</v>
      </c>
      <c r="L9" s="93">
        <f>SUM(J9:K9)</f>
        <v>117</v>
      </c>
      <c r="M9" s="94">
        <v>1</v>
      </c>
      <c r="N9" s="95">
        <v>1.1721269999999999</v>
      </c>
      <c r="O9" s="96">
        <f>SUM(L9*N9)</f>
        <v>137.138859</v>
      </c>
      <c r="P9" s="29"/>
    </row>
    <row r="10" spans="1:18" s="17" customFormat="1" x14ac:dyDescent="0.25">
      <c r="A10" s="90">
        <v>3</v>
      </c>
      <c r="B10" s="119" t="s">
        <v>84</v>
      </c>
      <c r="C10" s="91" t="s">
        <v>139</v>
      </c>
      <c r="D10" s="90" t="s">
        <v>35</v>
      </c>
      <c r="E10" s="90"/>
      <c r="F10" s="90">
        <v>1</v>
      </c>
      <c r="G10" s="90">
        <v>3</v>
      </c>
      <c r="H10" s="89">
        <v>1999</v>
      </c>
      <c r="I10" s="92">
        <v>77.599999999999994</v>
      </c>
      <c r="J10" s="89">
        <v>40</v>
      </c>
      <c r="K10" s="89">
        <v>65</v>
      </c>
      <c r="L10" s="93">
        <f>SUM(J10:K10)</f>
        <v>105</v>
      </c>
      <c r="M10" s="94">
        <v>2</v>
      </c>
      <c r="N10" s="95">
        <v>1.2487060000000001</v>
      </c>
      <c r="O10" s="96">
        <f>SUM(L10*N10)</f>
        <v>131.11413000000002</v>
      </c>
      <c r="P10" s="29"/>
      <c r="Q10" s="29"/>
      <c r="R10" s="29"/>
    </row>
    <row r="11" spans="1:18" s="17" customFormat="1" ht="18.600000000000001" customHeight="1" x14ac:dyDescent="0.25">
      <c r="A11" s="90">
        <v>4</v>
      </c>
      <c r="B11" s="119" t="s">
        <v>84</v>
      </c>
      <c r="C11" s="97" t="s">
        <v>100</v>
      </c>
      <c r="D11" s="90" t="s">
        <v>35</v>
      </c>
      <c r="E11" s="90"/>
      <c r="F11" s="90" t="s">
        <v>129</v>
      </c>
      <c r="G11" s="90"/>
      <c r="H11" s="89">
        <v>1994</v>
      </c>
      <c r="I11" s="92">
        <v>78.5</v>
      </c>
      <c r="J11" s="89">
        <v>18</v>
      </c>
      <c r="K11" s="89">
        <v>78</v>
      </c>
      <c r="L11" s="93">
        <f>SUM(J11:K11)</f>
        <v>96</v>
      </c>
      <c r="M11" s="94">
        <v>3</v>
      </c>
      <c r="N11" s="95">
        <v>1.240864</v>
      </c>
      <c r="O11" s="96">
        <f>SUM(L11*N11)</f>
        <v>119.12294399999999</v>
      </c>
      <c r="P11" s="29"/>
    </row>
    <row r="12" spans="1:18" s="17" customFormat="1" x14ac:dyDescent="0.25">
      <c r="A12" s="89">
        <v>5</v>
      </c>
      <c r="B12" s="119" t="s">
        <v>87</v>
      </c>
      <c r="C12" s="91" t="s">
        <v>152</v>
      </c>
      <c r="D12" s="90" t="s">
        <v>35</v>
      </c>
      <c r="E12" s="90"/>
      <c r="F12" s="90">
        <v>1</v>
      </c>
      <c r="G12" s="90">
        <v>3</v>
      </c>
      <c r="H12" s="89">
        <v>1999</v>
      </c>
      <c r="I12" s="92">
        <v>81.2</v>
      </c>
      <c r="J12" s="89">
        <v>12</v>
      </c>
      <c r="K12" s="89">
        <v>55</v>
      </c>
      <c r="L12" s="93">
        <f>SUM(J12:K12)</f>
        <v>67</v>
      </c>
      <c r="M12" s="94">
        <v>4</v>
      </c>
      <c r="N12" s="95">
        <v>1.218785</v>
      </c>
      <c r="O12" s="96">
        <f>SUM(L12*N12)</f>
        <v>81.658595000000005</v>
      </c>
      <c r="P12" s="29"/>
      <c r="Q12" s="29"/>
      <c r="R12" s="29"/>
    </row>
    <row r="13" spans="1:18" s="17" customFormat="1" ht="18" thickBot="1" x14ac:dyDescent="0.3">
      <c r="A13" s="89">
        <v>6</v>
      </c>
      <c r="B13" s="119" t="s">
        <v>81</v>
      </c>
      <c r="C13" s="91" t="s">
        <v>95</v>
      </c>
      <c r="D13" s="90" t="s">
        <v>35</v>
      </c>
      <c r="E13" s="90"/>
      <c r="F13" s="90">
        <v>2</v>
      </c>
      <c r="G13" s="90">
        <v>4</v>
      </c>
      <c r="H13" s="89">
        <v>1997</v>
      </c>
      <c r="I13" s="92">
        <v>65</v>
      </c>
      <c r="J13" s="89">
        <v>10</v>
      </c>
      <c r="K13" s="89">
        <v>46</v>
      </c>
      <c r="L13" s="93">
        <f>SUM(J13:K13)</f>
        <v>56</v>
      </c>
      <c r="M13" s="94">
        <v>1</v>
      </c>
      <c r="N13" s="95">
        <v>1.391392</v>
      </c>
      <c r="O13" s="96">
        <f>SUM(L13*N13)</f>
        <v>77.917952</v>
      </c>
      <c r="P13" s="29"/>
    </row>
    <row r="14" spans="1:18" s="17" customFormat="1" ht="18" thickBot="1" x14ac:dyDescent="0.35">
      <c r="D14" s="4"/>
      <c r="F14" s="4"/>
      <c r="G14" s="4"/>
      <c r="H14" s="4"/>
      <c r="J14" s="50"/>
      <c r="M14" s="46"/>
      <c r="N14" s="54" t="s">
        <v>57</v>
      </c>
      <c r="O14" s="117">
        <f>SUM(O8:O13)</f>
        <v>753.52867900000001</v>
      </c>
    </row>
    <row r="15" spans="1:18" s="17" customFormat="1" x14ac:dyDescent="0.25">
      <c r="A15" s="90">
        <v>7</v>
      </c>
      <c r="B15" s="119" t="s">
        <v>81</v>
      </c>
      <c r="C15" s="91" t="s">
        <v>130</v>
      </c>
      <c r="D15" s="90" t="s">
        <v>35</v>
      </c>
      <c r="E15" s="90"/>
      <c r="F15" s="90">
        <v>3</v>
      </c>
      <c r="G15" s="90">
        <v>2</v>
      </c>
      <c r="H15" s="89">
        <v>1998</v>
      </c>
      <c r="I15" s="92">
        <v>63.1</v>
      </c>
      <c r="J15" s="89">
        <v>8</v>
      </c>
      <c r="K15" s="89">
        <v>23</v>
      </c>
      <c r="L15" s="93">
        <f>SUM(J15:K15)</f>
        <v>31</v>
      </c>
      <c r="M15" s="94">
        <v>4</v>
      </c>
      <c r="N15" s="95">
        <v>1.419794</v>
      </c>
      <c r="O15" s="105">
        <f>SUM(L15*N15)</f>
        <v>44.013613999999997</v>
      </c>
      <c r="P15" s="29"/>
      <c r="Q15" s="29"/>
      <c r="R15" s="29"/>
    </row>
    <row r="16" spans="1:18" s="17" customFormat="1" x14ac:dyDescent="0.25">
      <c r="D16" s="4"/>
      <c r="F16" s="4"/>
      <c r="G16" s="4"/>
      <c r="H16" s="18"/>
      <c r="J16" s="50"/>
      <c r="K16" s="51"/>
      <c r="L16" s="50"/>
    </row>
    <row r="17" spans="1:18" s="29" customFormat="1" x14ac:dyDescent="0.25">
      <c r="A17" s="89">
        <v>1</v>
      </c>
      <c r="B17" s="119" t="s">
        <v>84</v>
      </c>
      <c r="C17" s="91" t="s">
        <v>99</v>
      </c>
      <c r="D17" s="90" t="s">
        <v>14</v>
      </c>
      <c r="E17" s="90"/>
      <c r="F17" s="90">
        <v>4</v>
      </c>
      <c r="G17" s="90">
        <v>4</v>
      </c>
      <c r="H17" s="89">
        <v>1997</v>
      </c>
      <c r="I17" s="92">
        <v>80.8</v>
      </c>
      <c r="J17" s="89">
        <v>24</v>
      </c>
      <c r="K17" s="89">
        <v>89</v>
      </c>
      <c r="L17" s="93">
        <f>SUM(J17:K17)</f>
        <v>113</v>
      </c>
      <c r="M17" s="94">
        <v>1</v>
      </c>
      <c r="N17" s="95">
        <v>1.2219260000000001</v>
      </c>
      <c r="O17" s="96">
        <f>SUM(L17*N17)</f>
        <v>138.07763800000001</v>
      </c>
      <c r="Q17" s="17"/>
      <c r="R17" s="17"/>
    </row>
    <row r="18" spans="1:18" s="17" customFormat="1" x14ac:dyDescent="0.25">
      <c r="A18" s="90">
        <v>2</v>
      </c>
      <c r="B18" s="119" t="s">
        <v>87</v>
      </c>
      <c r="C18" s="91" t="s">
        <v>86</v>
      </c>
      <c r="D18" s="90" t="s">
        <v>14</v>
      </c>
      <c r="E18" s="90"/>
      <c r="F18" s="90">
        <v>4</v>
      </c>
      <c r="G18" s="90">
        <v>4</v>
      </c>
      <c r="H18" s="89">
        <v>1997</v>
      </c>
      <c r="I18" s="92">
        <v>85</v>
      </c>
      <c r="J18" s="89">
        <v>30</v>
      </c>
      <c r="K18" s="89">
        <v>72</v>
      </c>
      <c r="L18" s="93">
        <f>SUM(J18:K18)</f>
        <v>102</v>
      </c>
      <c r="M18" s="94">
        <v>2</v>
      </c>
      <c r="N18" s="95">
        <v>1.191025</v>
      </c>
      <c r="O18" s="96">
        <f>SUM(L18*N18)</f>
        <v>121.48455</v>
      </c>
      <c r="P18" s="29"/>
    </row>
    <row r="19" spans="1:18" s="17" customFormat="1" x14ac:dyDescent="0.25">
      <c r="A19" s="90">
        <v>3</v>
      </c>
      <c r="B19" s="119" t="s">
        <v>77</v>
      </c>
      <c r="C19" s="91" t="s">
        <v>119</v>
      </c>
      <c r="D19" s="90" t="s">
        <v>14</v>
      </c>
      <c r="E19" s="90" t="s">
        <v>120</v>
      </c>
      <c r="F19" s="90">
        <v>2</v>
      </c>
      <c r="G19" s="90">
        <v>1</v>
      </c>
      <c r="H19" s="89">
        <v>1995</v>
      </c>
      <c r="I19" s="92">
        <v>50.5</v>
      </c>
      <c r="J19" s="92"/>
      <c r="K19" s="89">
        <v>75</v>
      </c>
      <c r="L19" s="93">
        <v>75</v>
      </c>
      <c r="M19" s="94">
        <v>1</v>
      </c>
      <c r="N19" s="98">
        <v>1.462153</v>
      </c>
      <c r="O19" s="96">
        <f>SUM(L19*N19)</f>
        <v>109.661475</v>
      </c>
      <c r="P19" s="29"/>
    </row>
    <row r="20" spans="1:18" s="17" customFormat="1" x14ac:dyDescent="0.25">
      <c r="A20" s="90">
        <v>4</v>
      </c>
      <c r="B20" s="119" t="s">
        <v>78</v>
      </c>
      <c r="C20" s="91" t="s">
        <v>75</v>
      </c>
      <c r="D20" s="90" t="s">
        <v>14</v>
      </c>
      <c r="E20" s="90"/>
      <c r="F20" s="90">
        <v>3</v>
      </c>
      <c r="G20" s="90">
        <v>5</v>
      </c>
      <c r="H20" s="89">
        <v>1996</v>
      </c>
      <c r="I20" s="92">
        <v>67.5</v>
      </c>
      <c r="J20" s="89">
        <v>19</v>
      </c>
      <c r="K20" s="89">
        <v>58</v>
      </c>
      <c r="L20" s="93">
        <f>SUM(J20:K20)</f>
        <v>77</v>
      </c>
      <c r="M20" s="94">
        <v>1</v>
      </c>
      <c r="N20" s="95">
        <v>1.3572550000000001</v>
      </c>
      <c r="O20" s="96">
        <f>SUM(L20*N20)</f>
        <v>104.50863500000001</v>
      </c>
      <c r="P20" s="29"/>
      <c r="Q20" s="29"/>
      <c r="R20" s="29"/>
    </row>
    <row r="21" spans="1:18" s="17" customFormat="1" x14ac:dyDescent="0.25">
      <c r="A21" s="89">
        <v>5</v>
      </c>
      <c r="B21" s="118" t="s">
        <v>160</v>
      </c>
      <c r="C21" s="91" t="s">
        <v>107</v>
      </c>
      <c r="D21" s="90" t="s">
        <v>14</v>
      </c>
      <c r="E21" s="90"/>
      <c r="F21" s="90">
        <v>2</v>
      </c>
      <c r="G21" s="90">
        <v>1</v>
      </c>
      <c r="H21" s="89">
        <v>2000</v>
      </c>
      <c r="I21" s="92">
        <v>94</v>
      </c>
      <c r="J21" s="89">
        <v>25</v>
      </c>
      <c r="K21" s="89">
        <v>64</v>
      </c>
      <c r="L21" s="93">
        <f>SUM(J21:K21)</f>
        <v>89</v>
      </c>
      <c r="M21" s="94">
        <v>5</v>
      </c>
      <c r="N21" s="95">
        <v>1.137842</v>
      </c>
      <c r="O21" s="96">
        <f>SUM(L21*N21)</f>
        <v>101.267938</v>
      </c>
      <c r="P21" s="29"/>
    </row>
    <row r="22" spans="1:18" s="17" customFormat="1" ht="18" thickBot="1" x14ac:dyDescent="0.3">
      <c r="A22" s="90">
        <v>6</v>
      </c>
      <c r="B22" s="118" t="s">
        <v>160</v>
      </c>
      <c r="C22" s="91" t="s">
        <v>85</v>
      </c>
      <c r="D22" s="90" t="s">
        <v>14</v>
      </c>
      <c r="E22" s="90"/>
      <c r="F22" s="90">
        <v>3</v>
      </c>
      <c r="G22" s="90">
        <v>4</v>
      </c>
      <c r="H22" s="89">
        <v>1999</v>
      </c>
      <c r="I22" s="92">
        <v>136</v>
      </c>
      <c r="J22" s="89">
        <v>20</v>
      </c>
      <c r="K22" s="89">
        <v>77</v>
      </c>
      <c r="L22" s="93">
        <f>SUM(J22:K22)</f>
        <v>97</v>
      </c>
      <c r="M22" s="94">
        <v>2</v>
      </c>
      <c r="N22" s="95">
        <v>1.0208699999999999</v>
      </c>
      <c r="O22" s="96">
        <f>SUM(L22*N22)</f>
        <v>99.024389999999997</v>
      </c>
      <c r="P22" s="29"/>
    </row>
    <row r="23" spans="1:18" s="17" customFormat="1" ht="18" thickBot="1" x14ac:dyDescent="0.35">
      <c r="D23" s="4"/>
      <c r="F23" s="4"/>
      <c r="G23" s="4"/>
      <c r="H23" s="4"/>
      <c r="J23" s="50"/>
      <c r="M23" s="46"/>
      <c r="N23" s="54" t="s">
        <v>57</v>
      </c>
      <c r="O23" s="117">
        <f>SUM(O17:O22)</f>
        <v>674.02462600000001</v>
      </c>
    </row>
    <row r="24" spans="1:18" s="17" customFormat="1" x14ac:dyDescent="0.25">
      <c r="A24" s="90">
        <v>7</v>
      </c>
      <c r="B24" s="119" t="s">
        <v>81</v>
      </c>
      <c r="C24" s="97" t="s">
        <v>54</v>
      </c>
      <c r="D24" s="90" t="s">
        <v>14</v>
      </c>
      <c r="E24" s="90" t="s">
        <v>55</v>
      </c>
      <c r="F24" s="90" t="s">
        <v>129</v>
      </c>
      <c r="G24" s="90"/>
      <c r="H24" s="89">
        <v>1994</v>
      </c>
      <c r="I24" s="92">
        <v>62</v>
      </c>
      <c r="J24" s="89">
        <v>9</v>
      </c>
      <c r="K24" s="89">
        <v>45</v>
      </c>
      <c r="L24" s="93">
        <f>SUM(J24:K24)</f>
        <v>54</v>
      </c>
      <c r="M24" s="90">
        <v>2</v>
      </c>
      <c r="N24" s="95">
        <v>1.4373119999999999</v>
      </c>
      <c r="O24" s="105">
        <f>SUM(L24*N24)</f>
        <v>77.614847999999995</v>
      </c>
      <c r="Q24" s="29"/>
      <c r="R24" s="29"/>
    </row>
    <row r="25" spans="1:18" s="17" customFormat="1" x14ac:dyDescent="0.25">
      <c r="A25" s="89">
        <v>8</v>
      </c>
      <c r="B25" s="118" t="s">
        <v>160</v>
      </c>
      <c r="C25" s="91" t="s">
        <v>162</v>
      </c>
      <c r="D25" s="90" t="s">
        <v>14</v>
      </c>
      <c r="E25" s="90"/>
      <c r="F25" s="90">
        <v>3</v>
      </c>
      <c r="G25" s="90">
        <v>2</v>
      </c>
      <c r="H25" s="89">
        <v>1999</v>
      </c>
      <c r="I25" s="92">
        <v>110.8</v>
      </c>
      <c r="J25" s="89">
        <v>17</v>
      </c>
      <c r="K25" s="89">
        <v>52</v>
      </c>
      <c r="L25" s="93">
        <f>SUM(J25:K25)</f>
        <v>69</v>
      </c>
      <c r="M25" s="94">
        <v>7</v>
      </c>
      <c r="N25" s="95">
        <v>1.0718179999999999</v>
      </c>
      <c r="O25" s="96">
        <f>SUM(L25*N25)</f>
        <v>73.955441999999991</v>
      </c>
      <c r="P25" s="29"/>
      <c r="Q25" s="29"/>
      <c r="R25" s="29"/>
    </row>
    <row r="26" spans="1:18" s="17" customFormat="1" x14ac:dyDescent="0.25">
      <c r="A26" s="90">
        <v>9</v>
      </c>
      <c r="B26" s="119" t="s">
        <v>77</v>
      </c>
      <c r="C26" s="91" t="s">
        <v>93</v>
      </c>
      <c r="D26" s="90" t="s">
        <v>14</v>
      </c>
      <c r="E26" s="90" t="s">
        <v>128</v>
      </c>
      <c r="F26" s="90" t="s">
        <v>18</v>
      </c>
      <c r="G26" s="90">
        <v>1</v>
      </c>
      <c r="H26" s="89">
        <v>1994</v>
      </c>
      <c r="I26" s="92">
        <v>59.9</v>
      </c>
      <c r="J26" s="89">
        <v>10</v>
      </c>
      <c r="K26" s="89">
        <v>39</v>
      </c>
      <c r="L26" s="93">
        <f>SUM(J26:K26)</f>
        <v>49</v>
      </c>
      <c r="M26" s="94">
        <v>1</v>
      </c>
      <c r="N26" s="95">
        <v>1.4895769999999999</v>
      </c>
      <c r="O26" s="96">
        <f>SUM(L26*N26)</f>
        <v>72.989272999999997</v>
      </c>
      <c r="P26" s="29"/>
      <c r="Q26" s="29"/>
      <c r="R26" s="29"/>
    </row>
    <row r="27" spans="1:18" s="17" customFormat="1" x14ac:dyDescent="0.25">
      <c r="A27" s="90">
        <v>10</v>
      </c>
      <c r="B27" s="119" t="s">
        <v>84</v>
      </c>
      <c r="C27" s="91" t="s">
        <v>151</v>
      </c>
      <c r="D27" s="90" t="s">
        <v>14</v>
      </c>
      <c r="E27" s="90"/>
      <c r="F27" s="90">
        <v>1</v>
      </c>
      <c r="G27" s="90">
        <v>2</v>
      </c>
      <c r="H27" s="89">
        <v>1999</v>
      </c>
      <c r="I27" s="92">
        <v>77.900000000000006</v>
      </c>
      <c r="J27" s="89">
        <v>11</v>
      </c>
      <c r="K27" s="89">
        <v>38</v>
      </c>
      <c r="L27" s="93">
        <f>SUM(J27:K27)</f>
        <v>49</v>
      </c>
      <c r="M27" s="94">
        <v>5</v>
      </c>
      <c r="N27" s="95">
        <v>1.2460640000000001</v>
      </c>
      <c r="O27" s="96">
        <f>SUM(L27*N27)</f>
        <v>61.057136</v>
      </c>
      <c r="P27" s="29"/>
      <c r="Q27" s="29"/>
      <c r="R27" s="29"/>
    </row>
    <row r="28" spans="1:18" s="17" customFormat="1" x14ac:dyDescent="0.25">
      <c r="A28" s="90">
        <v>11</v>
      </c>
      <c r="B28" s="119" t="s">
        <v>78</v>
      </c>
      <c r="C28" s="91" t="s">
        <v>133</v>
      </c>
      <c r="D28" s="90" t="s">
        <v>14</v>
      </c>
      <c r="E28" s="90"/>
      <c r="F28" s="90">
        <v>1</v>
      </c>
      <c r="G28" s="90">
        <v>4</v>
      </c>
      <c r="H28" s="89">
        <v>2000</v>
      </c>
      <c r="I28" s="92">
        <v>65.5</v>
      </c>
      <c r="J28" s="89">
        <v>0</v>
      </c>
      <c r="K28" s="89">
        <v>13</v>
      </c>
      <c r="L28" s="93">
        <f>SUM(J28:K28)</f>
        <v>13</v>
      </c>
      <c r="M28" s="94">
        <v>7</v>
      </c>
      <c r="N28" s="95">
        <v>1.3842829999999999</v>
      </c>
      <c r="O28" s="96">
        <f>SUM(L28*N28)</f>
        <v>17.995678999999999</v>
      </c>
      <c r="P28" s="29"/>
      <c r="Q28" s="29"/>
      <c r="R28" s="29"/>
    </row>
    <row r="29" spans="1:18" s="17" customFormat="1" x14ac:dyDescent="0.25">
      <c r="D29" s="4"/>
      <c r="F29" s="4"/>
      <c r="G29" s="4"/>
      <c r="H29" s="18"/>
      <c r="J29" s="50"/>
      <c r="K29" s="51"/>
      <c r="L29" s="50"/>
    </row>
    <row r="30" spans="1:18" s="17" customFormat="1" x14ac:dyDescent="0.25">
      <c r="A30" s="89">
        <v>1</v>
      </c>
      <c r="B30" s="119" t="s">
        <v>82</v>
      </c>
      <c r="C30" s="91" t="s">
        <v>137</v>
      </c>
      <c r="D30" s="90" t="s">
        <v>16</v>
      </c>
      <c r="E30" s="90" t="s">
        <v>109</v>
      </c>
      <c r="F30" s="90">
        <v>1</v>
      </c>
      <c r="G30" s="90">
        <v>3</v>
      </c>
      <c r="H30" s="89">
        <v>2001</v>
      </c>
      <c r="I30" s="92">
        <v>72.099999999999994</v>
      </c>
      <c r="J30" s="89">
        <v>72</v>
      </c>
      <c r="K30" s="89">
        <v>119</v>
      </c>
      <c r="L30" s="93">
        <f>SUM(J30:K30)</f>
        <v>191</v>
      </c>
      <c r="M30" s="94">
        <v>1</v>
      </c>
      <c r="N30" s="95">
        <v>1.3026519999999999</v>
      </c>
      <c r="O30" s="96">
        <f>SUM(L30*N30)</f>
        <v>248.80653199999998</v>
      </c>
      <c r="P30" s="29"/>
      <c r="Q30" s="29"/>
      <c r="R30" s="29"/>
    </row>
    <row r="31" spans="1:18" s="17" customFormat="1" x14ac:dyDescent="0.25">
      <c r="A31" s="90">
        <v>2</v>
      </c>
      <c r="B31" s="118" t="s">
        <v>160</v>
      </c>
      <c r="C31" s="91" t="s">
        <v>140</v>
      </c>
      <c r="D31" s="90" t="s">
        <v>16</v>
      </c>
      <c r="E31" s="90" t="s">
        <v>109</v>
      </c>
      <c r="F31" s="90">
        <v>3</v>
      </c>
      <c r="G31" s="90">
        <v>1</v>
      </c>
      <c r="H31" s="89">
        <v>1999</v>
      </c>
      <c r="I31" s="92">
        <v>101.3</v>
      </c>
      <c r="J31" s="89">
        <v>16</v>
      </c>
      <c r="K31" s="89">
        <v>80</v>
      </c>
      <c r="L31" s="93">
        <f>SUM(J31:K31)</f>
        <v>96</v>
      </c>
      <c r="M31" s="94">
        <v>3</v>
      </c>
      <c r="N31" s="95">
        <v>1.1047940000000001</v>
      </c>
      <c r="O31" s="96">
        <f>SUM(L31*N31)</f>
        <v>106.06022400000001</v>
      </c>
      <c r="P31" s="29"/>
      <c r="Q31" s="29"/>
      <c r="R31" s="29"/>
    </row>
    <row r="32" spans="1:18" s="17" customFormat="1" x14ac:dyDescent="0.25">
      <c r="A32" s="90">
        <v>3</v>
      </c>
      <c r="B32" s="118" t="s">
        <v>160</v>
      </c>
      <c r="C32" s="91" t="s">
        <v>161</v>
      </c>
      <c r="D32" s="90" t="s">
        <v>16</v>
      </c>
      <c r="E32" s="90" t="s">
        <v>109</v>
      </c>
      <c r="F32" s="90">
        <v>1</v>
      </c>
      <c r="G32" s="90">
        <v>5</v>
      </c>
      <c r="H32" s="89">
        <v>2000</v>
      </c>
      <c r="I32" s="92">
        <v>95.7</v>
      </c>
      <c r="J32" s="89">
        <v>12</v>
      </c>
      <c r="K32" s="89">
        <v>65</v>
      </c>
      <c r="L32" s="93">
        <f>SUM(J32:K32)</f>
        <v>77</v>
      </c>
      <c r="M32" s="94">
        <v>6</v>
      </c>
      <c r="N32" s="95">
        <v>1.1294409999999999</v>
      </c>
      <c r="O32" s="96">
        <f>SUM(L32*N32)</f>
        <v>86.966956999999994</v>
      </c>
      <c r="P32" s="29"/>
      <c r="Q32" s="29"/>
      <c r="R32" s="29"/>
    </row>
    <row r="33" spans="1:18" s="17" customFormat="1" x14ac:dyDescent="0.25">
      <c r="A33" s="89">
        <v>4</v>
      </c>
      <c r="B33" s="119" t="s">
        <v>78</v>
      </c>
      <c r="C33" s="91" t="s">
        <v>96</v>
      </c>
      <c r="D33" s="90" t="s">
        <v>16</v>
      </c>
      <c r="E33" s="90" t="s">
        <v>109</v>
      </c>
      <c r="F33" s="90">
        <v>4</v>
      </c>
      <c r="G33" s="90">
        <v>3</v>
      </c>
      <c r="H33" s="89">
        <v>1998</v>
      </c>
      <c r="I33" s="92">
        <v>69.5</v>
      </c>
      <c r="J33" s="89">
        <v>13</v>
      </c>
      <c r="K33" s="89">
        <v>40</v>
      </c>
      <c r="L33" s="93">
        <f>SUM(J33:K33)</f>
        <v>53</v>
      </c>
      <c r="M33" s="94">
        <v>2</v>
      </c>
      <c r="N33" s="95">
        <v>1.3323069999999999</v>
      </c>
      <c r="O33" s="96">
        <f>SUM(L33*N33)</f>
        <v>70.612270999999993</v>
      </c>
      <c r="P33" s="29"/>
      <c r="Q33" s="29"/>
      <c r="R33" s="29"/>
    </row>
    <row r="34" spans="1:18" s="29" customFormat="1" x14ac:dyDescent="0.25">
      <c r="A34" s="90">
        <v>5</v>
      </c>
      <c r="B34" s="119" t="s">
        <v>82</v>
      </c>
      <c r="C34" s="91" t="s">
        <v>148</v>
      </c>
      <c r="D34" s="90" t="s">
        <v>16</v>
      </c>
      <c r="E34" s="90" t="s">
        <v>109</v>
      </c>
      <c r="F34" s="90">
        <v>2</v>
      </c>
      <c r="G34" s="90">
        <v>3</v>
      </c>
      <c r="H34" s="89">
        <v>1999</v>
      </c>
      <c r="I34" s="92">
        <v>75</v>
      </c>
      <c r="J34" s="89">
        <v>8</v>
      </c>
      <c r="K34" s="89">
        <v>32</v>
      </c>
      <c r="L34" s="93">
        <f>SUM(J34:K34)</f>
        <v>40</v>
      </c>
      <c r="M34" s="94">
        <v>5</v>
      </c>
      <c r="N34" s="95">
        <v>1.2728470000000001</v>
      </c>
      <c r="O34" s="96">
        <f>SUM(L34*N34)</f>
        <v>50.913880000000006</v>
      </c>
    </row>
    <row r="35" spans="1:18" s="17" customFormat="1" ht="18" thickBot="1" x14ac:dyDescent="0.3">
      <c r="A35" s="90">
        <v>6</v>
      </c>
      <c r="B35" s="119" t="s">
        <v>81</v>
      </c>
      <c r="C35" s="91" t="s">
        <v>94</v>
      </c>
      <c r="D35" s="90" t="s">
        <v>16</v>
      </c>
      <c r="E35" s="90" t="s">
        <v>109</v>
      </c>
      <c r="F35" s="90">
        <v>2</v>
      </c>
      <c r="G35" s="90">
        <v>3</v>
      </c>
      <c r="H35" s="89">
        <v>2000</v>
      </c>
      <c r="I35" s="92">
        <v>64.5</v>
      </c>
      <c r="J35" s="89">
        <v>3</v>
      </c>
      <c r="K35" s="89">
        <v>32</v>
      </c>
      <c r="L35" s="93">
        <f>SUM(J35:K35)</f>
        <v>35</v>
      </c>
      <c r="M35" s="94">
        <v>3</v>
      </c>
      <c r="N35" s="95">
        <v>1.398649</v>
      </c>
      <c r="O35" s="96">
        <f>SUM(L35*N35)</f>
        <v>48.952714999999998</v>
      </c>
      <c r="P35" s="29"/>
      <c r="Q35" s="29"/>
      <c r="R35" s="29"/>
    </row>
    <row r="36" spans="1:18" s="17" customFormat="1" ht="18" thickBot="1" x14ac:dyDescent="0.35">
      <c r="D36" s="4"/>
      <c r="F36" s="4"/>
      <c r="G36" s="4"/>
      <c r="H36" s="4"/>
      <c r="J36" s="50"/>
      <c r="M36" s="46"/>
      <c r="N36" s="54" t="s">
        <v>57</v>
      </c>
      <c r="O36" s="117">
        <f>SUM(O30:O35)</f>
        <v>612.31257900000003</v>
      </c>
    </row>
    <row r="37" spans="1:18" s="17" customFormat="1" x14ac:dyDescent="0.25">
      <c r="A37" s="89">
        <v>7</v>
      </c>
      <c r="B37" s="119" t="s">
        <v>87</v>
      </c>
      <c r="C37" s="97" t="s">
        <v>102</v>
      </c>
      <c r="D37" s="90" t="s">
        <v>16</v>
      </c>
      <c r="E37" s="90" t="s">
        <v>109</v>
      </c>
      <c r="F37" s="90">
        <v>2</v>
      </c>
      <c r="G37" s="90">
        <v>3</v>
      </c>
      <c r="H37" s="89">
        <v>1999</v>
      </c>
      <c r="I37" s="92">
        <v>88.3</v>
      </c>
      <c r="J37" s="89">
        <v>9</v>
      </c>
      <c r="K37" s="89">
        <v>32</v>
      </c>
      <c r="L37" s="93">
        <f>SUM(J37:K37)</f>
        <v>41</v>
      </c>
      <c r="M37" s="94">
        <v>5</v>
      </c>
      <c r="N37" s="95">
        <v>1.1696610000000001</v>
      </c>
      <c r="O37" s="105">
        <f>SUM(L37*N37)</f>
        <v>47.956101000000004</v>
      </c>
      <c r="P37" s="29"/>
    </row>
    <row r="38" spans="1:18" s="17" customFormat="1" x14ac:dyDescent="0.25">
      <c r="A38" s="90">
        <v>8</v>
      </c>
      <c r="B38" s="119" t="s">
        <v>87</v>
      </c>
      <c r="C38" s="91" t="s">
        <v>154</v>
      </c>
      <c r="D38" s="90" t="s">
        <v>16</v>
      </c>
      <c r="E38" s="90" t="s">
        <v>109</v>
      </c>
      <c r="F38" s="90">
        <v>2</v>
      </c>
      <c r="G38" s="90">
        <v>2</v>
      </c>
      <c r="H38" s="89">
        <v>1999</v>
      </c>
      <c r="I38" s="92">
        <v>87.2</v>
      </c>
      <c r="J38" s="89">
        <v>10</v>
      </c>
      <c r="K38" s="89">
        <v>21</v>
      </c>
      <c r="L38" s="93">
        <f>SUM(J38:K38)</f>
        <v>31</v>
      </c>
      <c r="M38" s="94">
        <v>8</v>
      </c>
      <c r="N38" s="95">
        <v>1.1765209999999999</v>
      </c>
      <c r="O38" s="96">
        <f>SUM(L38*N38)</f>
        <v>36.472150999999997</v>
      </c>
      <c r="P38" s="29"/>
      <c r="Q38" s="29"/>
      <c r="R38" s="29"/>
    </row>
    <row r="39" spans="1:18" s="17" customFormat="1" ht="22.8" customHeight="1" x14ac:dyDescent="0.25">
      <c r="A39" s="90">
        <v>9</v>
      </c>
      <c r="B39" s="119" t="s">
        <v>78</v>
      </c>
      <c r="C39" s="91" t="s">
        <v>131</v>
      </c>
      <c r="D39" s="90" t="s">
        <v>16</v>
      </c>
      <c r="E39" s="90" t="s">
        <v>109</v>
      </c>
      <c r="F39" s="90">
        <v>1</v>
      </c>
      <c r="G39" s="90">
        <v>8</v>
      </c>
      <c r="H39" s="89">
        <v>2001</v>
      </c>
      <c r="I39" s="92">
        <v>69</v>
      </c>
      <c r="J39" s="89">
        <v>6</v>
      </c>
      <c r="K39" s="89">
        <v>18</v>
      </c>
      <c r="L39" s="93">
        <f>SUM(J39:K39)</f>
        <v>24</v>
      </c>
      <c r="M39" s="94">
        <v>6</v>
      </c>
      <c r="N39" s="95">
        <v>1.3383609999999999</v>
      </c>
      <c r="O39" s="96">
        <f>SUM(L39*N39)</f>
        <v>32.120663999999998</v>
      </c>
      <c r="P39" s="29"/>
      <c r="Q39" s="29"/>
      <c r="R39" s="29"/>
    </row>
    <row r="40" spans="1:18" s="17" customFormat="1" x14ac:dyDescent="0.25">
      <c r="A40" s="89">
        <v>10</v>
      </c>
      <c r="B40" s="119" t="s">
        <v>82</v>
      </c>
      <c r="C40" s="91" t="s">
        <v>141</v>
      </c>
      <c r="D40" s="90" t="s">
        <v>16</v>
      </c>
      <c r="E40" s="90" t="s">
        <v>109</v>
      </c>
      <c r="F40" s="90">
        <v>1</v>
      </c>
      <c r="G40" s="90">
        <v>2</v>
      </c>
      <c r="H40" s="89">
        <v>2001</v>
      </c>
      <c r="I40" s="92">
        <v>73.8</v>
      </c>
      <c r="J40" s="89">
        <v>4</v>
      </c>
      <c r="K40" s="89">
        <v>12</v>
      </c>
      <c r="L40" s="93">
        <f>SUM(J40:K40)</f>
        <v>16</v>
      </c>
      <c r="M40" s="94">
        <v>7</v>
      </c>
      <c r="N40" s="95">
        <v>1.2899259999999999</v>
      </c>
      <c r="O40" s="96">
        <f>SUM(L40*N40)</f>
        <v>20.638815999999998</v>
      </c>
      <c r="P40" s="29"/>
      <c r="Q40" s="29"/>
      <c r="R40" s="29"/>
    </row>
    <row r="41" spans="1:18" s="17" customFormat="1" x14ac:dyDescent="0.25">
      <c r="A41" s="90">
        <v>11</v>
      </c>
      <c r="B41" s="119" t="s">
        <v>82</v>
      </c>
      <c r="C41" s="91" t="s">
        <v>144</v>
      </c>
      <c r="D41" s="90" t="s">
        <v>16</v>
      </c>
      <c r="E41" s="90" t="s">
        <v>109</v>
      </c>
      <c r="F41" s="90">
        <v>2</v>
      </c>
      <c r="G41" s="90">
        <v>4</v>
      </c>
      <c r="H41" s="89">
        <v>1999</v>
      </c>
      <c r="I41" s="92">
        <v>71.5</v>
      </c>
      <c r="J41" s="89">
        <v>2</v>
      </c>
      <c r="K41" s="89">
        <v>0</v>
      </c>
      <c r="L41" s="93">
        <f>SUM(J41:K41)</f>
        <v>2</v>
      </c>
      <c r="M41" s="94">
        <v>8</v>
      </c>
      <c r="N41" s="95">
        <v>1.3092349999999999</v>
      </c>
      <c r="O41" s="96">
        <f>SUM(L41*N41)</f>
        <v>2.6184699999999999</v>
      </c>
      <c r="P41" s="29"/>
      <c r="Q41" s="29"/>
      <c r="R41" s="29"/>
    </row>
    <row r="42" spans="1:18" s="17" customFormat="1" x14ac:dyDescent="0.25">
      <c r="A42" s="90">
        <v>12</v>
      </c>
      <c r="B42" s="119" t="s">
        <v>77</v>
      </c>
      <c r="C42" s="91" t="s">
        <v>123</v>
      </c>
      <c r="D42" s="90" t="s">
        <v>16</v>
      </c>
      <c r="E42" s="90" t="s">
        <v>109</v>
      </c>
      <c r="F42" s="90">
        <v>1</v>
      </c>
      <c r="G42" s="90">
        <v>6</v>
      </c>
      <c r="H42" s="89">
        <v>2001</v>
      </c>
      <c r="I42" s="92">
        <v>56</v>
      </c>
      <c r="J42" s="92"/>
      <c r="K42" s="92"/>
      <c r="L42" s="89" t="s">
        <v>6</v>
      </c>
      <c r="M42" s="94" t="s">
        <v>6</v>
      </c>
      <c r="N42" s="98"/>
      <c r="O42" s="96" t="s">
        <v>6</v>
      </c>
      <c r="P42" s="29"/>
    </row>
    <row r="43" spans="1:18" s="17" customFormat="1" x14ac:dyDescent="0.25">
      <c r="A43" s="89">
        <v>13</v>
      </c>
      <c r="B43" s="94" t="s">
        <v>78</v>
      </c>
      <c r="C43" s="91" t="s">
        <v>125</v>
      </c>
      <c r="D43" s="90" t="s">
        <v>16</v>
      </c>
      <c r="E43" s="90" t="s">
        <v>109</v>
      </c>
      <c r="F43" s="90">
        <v>1</v>
      </c>
      <c r="G43" s="90">
        <v>4</v>
      </c>
      <c r="H43" s="89">
        <v>2000</v>
      </c>
      <c r="I43" s="92">
        <v>63.8</v>
      </c>
      <c r="J43" s="92"/>
      <c r="K43" s="92"/>
      <c r="L43" s="89" t="s">
        <v>6</v>
      </c>
      <c r="M43" s="94"/>
      <c r="N43" s="95"/>
      <c r="O43" s="96" t="s">
        <v>6</v>
      </c>
      <c r="P43" s="29"/>
      <c r="Q43" s="29"/>
      <c r="R43" s="29"/>
    </row>
    <row r="44" spans="1:18" s="17" customFormat="1" x14ac:dyDescent="0.25">
      <c r="A44" s="90">
        <v>14</v>
      </c>
      <c r="B44" s="118" t="s">
        <v>79</v>
      </c>
      <c r="C44" s="91" t="s">
        <v>127</v>
      </c>
      <c r="D44" s="90" t="s">
        <v>16</v>
      </c>
      <c r="E44" s="90" t="s">
        <v>109</v>
      </c>
      <c r="F44" s="90">
        <v>1</v>
      </c>
      <c r="G44" s="90">
        <v>3</v>
      </c>
      <c r="H44" s="89">
        <v>2000</v>
      </c>
      <c r="I44" s="92">
        <v>71.2</v>
      </c>
      <c r="J44" s="92"/>
      <c r="K44" s="92"/>
      <c r="L44" s="89" t="s">
        <v>6</v>
      </c>
      <c r="M44" s="94"/>
      <c r="N44" s="95"/>
      <c r="O44" s="96" t="s">
        <v>6</v>
      </c>
      <c r="P44" s="29"/>
      <c r="Q44" s="29"/>
      <c r="R44" s="29"/>
    </row>
    <row r="45" spans="1:18" s="17" customFormat="1" x14ac:dyDescent="0.25">
      <c r="A45" s="90">
        <v>15</v>
      </c>
      <c r="B45" s="119" t="s">
        <v>87</v>
      </c>
      <c r="C45" s="91" t="s">
        <v>158</v>
      </c>
      <c r="D45" s="90" t="s">
        <v>16</v>
      </c>
      <c r="E45" s="90" t="s">
        <v>109</v>
      </c>
      <c r="F45" s="90">
        <v>2</v>
      </c>
      <c r="G45" s="90">
        <v>3</v>
      </c>
      <c r="H45" s="89">
        <v>2000</v>
      </c>
      <c r="I45" s="92">
        <v>88.2</v>
      </c>
      <c r="J45" s="89">
        <v>0</v>
      </c>
      <c r="K45" s="89">
        <v>0</v>
      </c>
      <c r="L45" s="93">
        <f>SUM(J45:K45)</f>
        <v>0</v>
      </c>
      <c r="M45" s="94" t="s">
        <v>6</v>
      </c>
      <c r="N45" s="95"/>
      <c r="O45" s="96" t="s">
        <v>6</v>
      </c>
      <c r="P45" s="29"/>
      <c r="Q45" s="29"/>
      <c r="R45" s="29"/>
    </row>
    <row r="46" spans="1:18" s="29" customFormat="1" x14ac:dyDescent="0.25">
      <c r="A46" s="89">
        <v>16</v>
      </c>
      <c r="B46" s="118" t="s">
        <v>160</v>
      </c>
      <c r="C46" s="91" t="s">
        <v>165</v>
      </c>
      <c r="D46" s="90" t="s">
        <v>16</v>
      </c>
      <c r="E46" s="90" t="s">
        <v>109</v>
      </c>
      <c r="F46" s="90">
        <v>2</v>
      </c>
      <c r="G46" s="90">
        <v>3</v>
      </c>
      <c r="H46" s="89">
        <v>2000</v>
      </c>
      <c r="I46" s="92">
        <v>97.5</v>
      </c>
      <c r="J46" s="89" t="s">
        <v>6</v>
      </c>
      <c r="K46" s="89" t="s">
        <v>6</v>
      </c>
      <c r="L46" s="93" t="s">
        <v>6</v>
      </c>
      <c r="M46" s="94"/>
      <c r="N46" s="95"/>
      <c r="O46" s="96" t="s">
        <v>6</v>
      </c>
    </row>
    <row r="47" spans="1:18" s="17" customFormat="1" x14ac:dyDescent="0.25">
      <c r="D47" s="4"/>
      <c r="F47" s="4"/>
      <c r="G47" s="4"/>
      <c r="H47" s="18"/>
      <c r="J47" s="50"/>
      <c r="K47" s="51"/>
      <c r="L47" s="50"/>
    </row>
    <row r="48" spans="1:18" s="17" customFormat="1" x14ac:dyDescent="0.25">
      <c r="A48" s="90">
        <v>1</v>
      </c>
      <c r="B48" s="119" t="s">
        <v>87</v>
      </c>
      <c r="C48" s="97" t="s">
        <v>101</v>
      </c>
      <c r="D48" s="90" t="s">
        <v>8</v>
      </c>
      <c r="E48" s="90"/>
      <c r="F48" s="90">
        <v>2</v>
      </c>
      <c r="G48" s="90">
        <v>9</v>
      </c>
      <c r="H48" s="89">
        <v>1998</v>
      </c>
      <c r="I48" s="92">
        <v>82</v>
      </c>
      <c r="J48" s="89">
        <v>28</v>
      </c>
      <c r="K48" s="89">
        <v>68</v>
      </c>
      <c r="L48" s="93">
        <f>SUM(J48:K48)</f>
        <v>96</v>
      </c>
      <c r="M48" s="94">
        <v>3</v>
      </c>
      <c r="N48" s="95">
        <v>1.2126349999999999</v>
      </c>
      <c r="O48" s="96">
        <f>SUM(L48*N48)</f>
        <v>116.41296</v>
      </c>
      <c r="P48" s="29"/>
    </row>
    <row r="49" spans="1:18" s="17" customFormat="1" x14ac:dyDescent="0.25">
      <c r="A49" s="90">
        <v>2</v>
      </c>
      <c r="B49" s="118" t="s">
        <v>160</v>
      </c>
      <c r="C49" s="91" t="s">
        <v>106</v>
      </c>
      <c r="D49" s="90" t="s">
        <v>8</v>
      </c>
      <c r="E49" s="90" t="s">
        <v>108</v>
      </c>
      <c r="F49" s="90">
        <v>2</v>
      </c>
      <c r="G49" s="90">
        <v>9</v>
      </c>
      <c r="H49" s="89">
        <v>1998</v>
      </c>
      <c r="I49" s="92">
        <v>106</v>
      </c>
      <c r="J49" s="89">
        <v>40</v>
      </c>
      <c r="K49" s="89">
        <v>54</v>
      </c>
      <c r="L49" s="93">
        <f>SUM(J49:K49)</f>
        <v>94</v>
      </c>
      <c r="M49" s="94">
        <v>4</v>
      </c>
      <c r="N49" s="95">
        <v>1.0872409999999999</v>
      </c>
      <c r="O49" s="96">
        <f>SUM(L49*N49)</f>
        <v>102.20065399999999</v>
      </c>
      <c r="P49" s="29"/>
    </row>
    <row r="50" spans="1:18" s="17" customFormat="1" x14ac:dyDescent="0.25">
      <c r="A50" s="90">
        <v>3</v>
      </c>
      <c r="B50" s="119" t="s">
        <v>82</v>
      </c>
      <c r="C50" s="91" t="s">
        <v>146</v>
      </c>
      <c r="D50" s="90" t="s">
        <v>8</v>
      </c>
      <c r="E50" s="90" t="s">
        <v>108</v>
      </c>
      <c r="F50" s="90">
        <v>3</v>
      </c>
      <c r="G50" s="90">
        <v>10</v>
      </c>
      <c r="H50" s="89">
        <v>1997</v>
      </c>
      <c r="I50" s="92">
        <v>70</v>
      </c>
      <c r="J50" s="89">
        <v>14</v>
      </c>
      <c r="K50" s="89">
        <v>54</v>
      </c>
      <c r="L50" s="93">
        <f>SUM(J50:K50)</f>
        <v>68</v>
      </c>
      <c r="M50" s="94">
        <v>4</v>
      </c>
      <c r="N50" s="95">
        <v>1.314837</v>
      </c>
      <c r="O50" s="96">
        <f>SUM(L50*N50)</f>
        <v>89.408916000000005</v>
      </c>
      <c r="P50" s="29"/>
      <c r="Q50" s="29"/>
      <c r="R50" s="29"/>
    </row>
    <row r="51" spans="1:18" s="17" customFormat="1" x14ac:dyDescent="0.25">
      <c r="A51" s="90">
        <v>4</v>
      </c>
      <c r="B51" s="119" t="s">
        <v>78</v>
      </c>
      <c r="C51" s="91" t="s">
        <v>142</v>
      </c>
      <c r="D51" s="90" t="s">
        <v>8</v>
      </c>
      <c r="E51" s="90" t="s">
        <v>108</v>
      </c>
      <c r="F51" s="90">
        <v>1</v>
      </c>
      <c r="G51" s="90">
        <v>8</v>
      </c>
      <c r="H51" s="89">
        <v>1999</v>
      </c>
      <c r="I51" s="92">
        <v>67.3</v>
      </c>
      <c r="J51" s="89">
        <v>8</v>
      </c>
      <c r="K51" s="89">
        <v>36</v>
      </c>
      <c r="L51" s="93">
        <f>SUM(J51:K51)</f>
        <v>44</v>
      </c>
      <c r="M51" s="94">
        <v>3</v>
      </c>
      <c r="N51" s="95">
        <v>1.359861</v>
      </c>
      <c r="O51" s="96">
        <f>SUM(L51*N51)</f>
        <v>59.833883999999998</v>
      </c>
      <c r="P51" s="29"/>
      <c r="Q51" s="29"/>
      <c r="R51" s="29"/>
    </row>
    <row r="52" spans="1:18" s="17" customFormat="1" x14ac:dyDescent="0.25">
      <c r="A52" s="90">
        <v>5</v>
      </c>
      <c r="B52" s="119" t="s">
        <v>78</v>
      </c>
      <c r="C52" s="91" t="s">
        <v>132</v>
      </c>
      <c r="D52" s="90" t="s">
        <v>8</v>
      </c>
      <c r="E52" s="90" t="s">
        <v>108</v>
      </c>
      <c r="F52" s="90">
        <v>1</v>
      </c>
      <c r="G52" s="90">
        <v>8</v>
      </c>
      <c r="H52" s="89">
        <v>1997</v>
      </c>
      <c r="I52" s="92">
        <v>68.2</v>
      </c>
      <c r="J52" s="89">
        <v>2</v>
      </c>
      <c r="K52" s="89">
        <v>40</v>
      </c>
      <c r="L52" s="93">
        <f>SUM(J52:K52)</f>
        <v>42</v>
      </c>
      <c r="M52" s="94">
        <v>4</v>
      </c>
      <c r="N52" s="95">
        <v>1.348298</v>
      </c>
      <c r="O52" s="96">
        <f>SUM(L52*N52)</f>
        <v>56.628515999999998</v>
      </c>
      <c r="P52" s="29"/>
      <c r="Q52" s="29"/>
      <c r="R52" s="29"/>
    </row>
    <row r="53" spans="1:18" s="29" customFormat="1" ht="18" thickBot="1" x14ac:dyDescent="0.3">
      <c r="A53" s="90">
        <v>6</v>
      </c>
      <c r="B53" s="119" t="s">
        <v>78</v>
      </c>
      <c r="C53" s="91" t="s">
        <v>134</v>
      </c>
      <c r="D53" s="90" t="s">
        <v>8</v>
      </c>
      <c r="E53" s="90" t="s">
        <v>108</v>
      </c>
      <c r="F53" s="90">
        <v>1</v>
      </c>
      <c r="G53" s="90">
        <v>9</v>
      </c>
      <c r="H53" s="89">
        <v>1998</v>
      </c>
      <c r="I53" s="92">
        <v>65.599999999999994</v>
      </c>
      <c r="J53" s="89">
        <v>7</v>
      </c>
      <c r="K53" s="89">
        <v>33</v>
      </c>
      <c r="L53" s="93">
        <f>SUM(J53:K53)</f>
        <v>40</v>
      </c>
      <c r="M53" s="94">
        <v>5</v>
      </c>
      <c r="N53" s="95">
        <v>1.382879</v>
      </c>
      <c r="O53" s="122">
        <f>SUM(L53*N53)</f>
        <v>55.315159999999999</v>
      </c>
    </row>
    <row r="54" spans="1:18" s="17" customFormat="1" ht="18" thickBot="1" x14ac:dyDescent="0.35">
      <c r="D54" s="4"/>
      <c r="F54" s="4"/>
      <c r="G54" s="4"/>
      <c r="H54" s="4"/>
      <c r="J54" s="50"/>
      <c r="M54" s="46"/>
      <c r="N54" s="54" t="s">
        <v>57</v>
      </c>
      <c r="O54" s="117">
        <f>SUM(O48:O53)</f>
        <v>479.80008999999995</v>
      </c>
    </row>
    <row r="55" spans="1:18" s="17" customFormat="1" x14ac:dyDescent="0.25">
      <c r="A55" s="90">
        <v>7</v>
      </c>
      <c r="B55" s="119" t="s">
        <v>84</v>
      </c>
      <c r="C55" s="91" t="s">
        <v>150</v>
      </c>
      <c r="D55" s="90" t="s">
        <v>8</v>
      </c>
      <c r="E55" s="90" t="s">
        <v>108</v>
      </c>
      <c r="F55" s="90">
        <v>2</v>
      </c>
      <c r="G55" s="90">
        <v>3</v>
      </c>
      <c r="H55" s="89">
        <v>2000</v>
      </c>
      <c r="I55" s="92">
        <v>80</v>
      </c>
      <c r="J55" s="89">
        <v>11</v>
      </c>
      <c r="K55" s="89">
        <v>30</v>
      </c>
      <c r="L55" s="93">
        <f>SUM(J55:K55)</f>
        <v>41</v>
      </c>
      <c r="M55" s="94">
        <v>6</v>
      </c>
      <c r="N55" s="95">
        <v>1.2283390000000001</v>
      </c>
      <c r="O55" s="105">
        <f>SUM(L55*N55)</f>
        <v>50.361899000000001</v>
      </c>
      <c r="P55" s="29"/>
      <c r="Q55" s="29"/>
      <c r="R55" s="29"/>
    </row>
    <row r="56" spans="1:18" s="17" customFormat="1" x14ac:dyDescent="0.25">
      <c r="A56" s="89">
        <v>8</v>
      </c>
      <c r="B56" s="119" t="s">
        <v>82</v>
      </c>
      <c r="C56" s="91" t="s">
        <v>147</v>
      </c>
      <c r="D56" s="90" t="s">
        <v>8</v>
      </c>
      <c r="E56" s="90" t="s">
        <v>108</v>
      </c>
      <c r="F56" s="90">
        <v>1</v>
      </c>
      <c r="G56" s="90">
        <v>2</v>
      </c>
      <c r="H56" s="89">
        <v>1999</v>
      </c>
      <c r="I56" s="92">
        <v>74.099999999999994</v>
      </c>
      <c r="J56" s="89">
        <v>8</v>
      </c>
      <c r="K56" s="89">
        <v>24</v>
      </c>
      <c r="L56" s="93">
        <f>SUM(J56:K56)</f>
        <v>32</v>
      </c>
      <c r="M56" s="94">
        <v>6</v>
      </c>
      <c r="N56" s="95">
        <v>1.2817540000000001</v>
      </c>
      <c r="O56" s="96">
        <f>SUM(L56*N56)</f>
        <v>41.016128000000002</v>
      </c>
      <c r="P56" s="29"/>
      <c r="Q56" s="29"/>
      <c r="R56" s="29"/>
    </row>
    <row r="57" spans="1:18" s="17" customFormat="1" x14ac:dyDescent="0.25">
      <c r="A57" s="90">
        <v>9</v>
      </c>
      <c r="B57" s="119" t="s">
        <v>77</v>
      </c>
      <c r="C57" s="91" t="s">
        <v>121</v>
      </c>
      <c r="D57" s="90" t="s">
        <v>8</v>
      </c>
      <c r="E57" s="90" t="s">
        <v>108</v>
      </c>
      <c r="F57" s="90">
        <v>3</v>
      </c>
      <c r="G57" s="90">
        <v>7</v>
      </c>
      <c r="H57" s="89">
        <v>1999</v>
      </c>
      <c r="I57" s="92">
        <v>55</v>
      </c>
      <c r="J57" s="92"/>
      <c r="K57" s="89">
        <v>18</v>
      </c>
      <c r="L57" s="93">
        <v>18</v>
      </c>
      <c r="M57" s="94">
        <v>2</v>
      </c>
      <c r="N57" s="98">
        <v>1.3661140000000001</v>
      </c>
      <c r="O57" s="96">
        <f>SUM(L57*N57)</f>
        <v>24.590052</v>
      </c>
      <c r="P57" s="29"/>
    </row>
    <row r="58" spans="1:18" s="17" customFormat="1" x14ac:dyDescent="0.25">
      <c r="A58" s="89">
        <v>10</v>
      </c>
      <c r="B58" s="119" t="s">
        <v>78</v>
      </c>
      <c r="C58" s="91" t="s">
        <v>136</v>
      </c>
      <c r="D58" s="90" t="s">
        <v>8</v>
      </c>
      <c r="E58" s="90" t="s">
        <v>108</v>
      </c>
      <c r="F58" s="90">
        <v>1</v>
      </c>
      <c r="G58" s="90">
        <v>8</v>
      </c>
      <c r="H58" s="89">
        <v>1998</v>
      </c>
      <c r="I58" s="92">
        <v>70</v>
      </c>
      <c r="J58" s="89">
        <v>0</v>
      </c>
      <c r="K58" s="89">
        <v>13</v>
      </c>
      <c r="L58" s="93">
        <f>SUM(J58:K58)</f>
        <v>13</v>
      </c>
      <c r="M58" s="94">
        <v>8</v>
      </c>
      <c r="N58" s="95">
        <v>1.326371</v>
      </c>
      <c r="O58" s="96">
        <f>SUM(L58*N58)</f>
        <v>17.242823000000001</v>
      </c>
      <c r="P58" s="29"/>
      <c r="Q58" s="29"/>
      <c r="R58" s="29"/>
    </row>
    <row r="59" spans="1:18" s="17" customFormat="1" x14ac:dyDescent="0.25">
      <c r="A59" s="90">
        <v>11</v>
      </c>
      <c r="B59" s="94" t="s">
        <v>78</v>
      </c>
      <c r="C59" s="91" t="s">
        <v>124</v>
      </c>
      <c r="D59" s="90" t="s">
        <v>8</v>
      </c>
      <c r="E59" s="90" t="s">
        <v>108</v>
      </c>
      <c r="F59" s="90">
        <v>1</v>
      </c>
      <c r="G59" s="90">
        <v>7</v>
      </c>
      <c r="H59" s="89">
        <v>2000</v>
      </c>
      <c r="I59" s="92">
        <v>62.5</v>
      </c>
      <c r="J59" s="92"/>
      <c r="K59" s="89">
        <v>8</v>
      </c>
      <c r="L59" s="93">
        <v>8</v>
      </c>
      <c r="M59" s="94">
        <v>2</v>
      </c>
      <c r="N59" s="95">
        <v>1.249485</v>
      </c>
      <c r="O59" s="96">
        <f>SUM(L59*N59)</f>
        <v>9.9958799999999997</v>
      </c>
      <c r="P59" s="29"/>
      <c r="Q59" s="29"/>
      <c r="R59" s="29"/>
    </row>
    <row r="60" spans="1:18" s="29" customFormat="1" x14ac:dyDescent="0.25">
      <c r="A60" s="89">
        <v>12</v>
      </c>
      <c r="B60" s="119" t="s">
        <v>87</v>
      </c>
      <c r="C60" s="91" t="s">
        <v>159</v>
      </c>
      <c r="D60" s="90" t="s">
        <v>8</v>
      </c>
      <c r="E60" s="90" t="s">
        <v>108</v>
      </c>
      <c r="F60" s="90">
        <v>1</v>
      </c>
      <c r="G60" s="90">
        <v>8</v>
      </c>
      <c r="H60" s="89">
        <v>1999</v>
      </c>
      <c r="I60" s="92">
        <v>83</v>
      </c>
      <c r="J60" s="89">
        <v>0</v>
      </c>
      <c r="K60" s="89">
        <v>0</v>
      </c>
      <c r="L60" s="93">
        <f>SUM(J60:K60)</f>
        <v>0</v>
      </c>
      <c r="M60" s="94" t="s">
        <v>6</v>
      </c>
      <c r="N60" s="95"/>
      <c r="O60" s="96" t="s">
        <v>6</v>
      </c>
    </row>
    <row r="61" spans="1:18" s="17" customFormat="1" x14ac:dyDescent="0.25">
      <c r="D61" s="4"/>
      <c r="F61" s="4"/>
      <c r="G61" s="4"/>
      <c r="H61" s="18"/>
      <c r="J61" s="50"/>
      <c r="K61" s="51"/>
      <c r="L61" s="50"/>
    </row>
    <row r="62" spans="1:18" s="17" customFormat="1" x14ac:dyDescent="0.25">
      <c r="A62" s="89">
        <v>1</v>
      </c>
      <c r="B62" s="119" t="s">
        <v>82</v>
      </c>
      <c r="C62" s="91" t="s">
        <v>138</v>
      </c>
      <c r="D62" s="90" t="s">
        <v>110</v>
      </c>
      <c r="E62" s="90" t="s">
        <v>143</v>
      </c>
      <c r="F62" s="90" t="s">
        <v>18</v>
      </c>
      <c r="G62" s="90"/>
      <c r="H62" s="89">
        <v>1996</v>
      </c>
      <c r="I62" s="92">
        <v>71.5</v>
      </c>
      <c r="J62" s="89">
        <v>39</v>
      </c>
      <c r="K62" s="89">
        <v>85</v>
      </c>
      <c r="L62" s="93">
        <f>SUM(J62:K62)</f>
        <v>124</v>
      </c>
      <c r="M62" s="94">
        <v>2</v>
      </c>
      <c r="N62" s="95">
        <v>1.3092349999999999</v>
      </c>
      <c r="O62" s="96">
        <f>SUM(L62*N62)</f>
        <v>162.34513999999999</v>
      </c>
      <c r="P62" s="29"/>
      <c r="Q62" s="29"/>
      <c r="R62" s="29"/>
    </row>
    <row r="63" spans="1:18" s="29" customFormat="1" ht="18" thickBot="1" x14ac:dyDescent="0.3">
      <c r="A63" s="90">
        <v>2</v>
      </c>
      <c r="B63" s="119" t="s">
        <v>82</v>
      </c>
      <c r="C63" s="97" t="s">
        <v>98</v>
      </c>
      <c r="D63" s="90" t="s">
        <v>110</v>
      </c>
      <c r="E63" s="90"/>
      <c r="F63" s="90" t="s">
        <v>18</v>
      </c>
      <c r="G63" s="90">
        <v>1</v>
      </c>
      <c r="H63" s="89">
        <v>1996</v>
      </c>
      <c r="I63" s="92">
        <v>72.5</v>
      </c>
      <c r="J63" s="89">
        <v>15</v>
      </c>
      <c r="K63" s="89">
        <v>73</v>
      </c>
      <c r="L63" s="93">
        <f>SUM(J63:K63)</f>
        <v>88</v>
      </c>
      <c r="M63" s="94">
        <v>3</v>
      </c>
      <c r="N63" s="95">
        <v>1.2983450000000001</v>
      </c>
      <c r="O63" s="122">
        <f>SUM(L63*N63)</f>
        <v>114.25436000000001</v>
      </c>
      <c r="Q63" s="17"/>
      <c r="R63" s="17"/>
    </row>
    <row r="64" spans="1:18" s="17" customFormat="1" ht="18" thickBot="1" x14ac:dyDescent="0.35">
      <c r="D64" s="4"/>
      <c r="F64" s="4"/>
      <c r="G64" s="4"/>
      <c r="H64" s="4"/>
      <c r="J64" s="50"/>
      <c r="M64" s="46"/>
      <c r="N64" s="54" t="s">
        <v>57</v>
      </c>
      <c r="O64" s="117">
        <f>SUM(O62:O63)</f>
        <v>276.59949999999998</v>
      </c>
    </row>
    <row r="65" spans="1:18" s="17" customFormat="1" x14ac:dyDescent="0.3">
      <c r="D65" s="4"/>
      <c r="F65" s="4"/>
      <c r="G65" s="4"/>
      <c r="H65" s="4"/>
      <c r="J65" s="50"/>
      <c r="M65" s="46"/>
      <c r="N65" s="54"/>
      <c r="O65" s="127"/>
    </row>
    <row r="66" spans="1:18" s="17" customFormat="1" ht="25.2" customHeight="1" x14ac:dyDescent="0.25">
      <c r="D66" s="4"/>
      <c r="F66" s="4"/>
      <c r="G66" s="4"/>
      <c r="H66" s="18"/>
      <c r="J66" s="50"/>
      <c r="K66" s="51"/>
      <c r="L66" s="50"/>
    </row>
    <row r="67" spans="1:18" s="17" customFormat="1" x14ac:dyDescent="0.25">
      <c r="A67" s="89">
        <v>1</v>
      </c>
      <c r="B67" s="119" t="s">
        <v>84</v>
      </c>
      <c r="C67" s="91" t="s">
        <v>97</v>
      </c>
      <c r="D67" s="90" t="s">
        <v>21</v>
      </c>
      <c r="E67" s="90"/>
      <c r="F67" s="90">
        <v>4</v>
      </c>
      <c r="G67" s="90">
        <v>1</v>
      </c>
      <c r="H67" s="89">
        <v>1998</v>
      </c>
      <c r="I67" s="92">
        <v>79.5</v>
      </c>
      <c r="J67" s="89">
        <v>24</v>
      </c>
      <c r="K67" s="89">
        <v>68</v>
      </c>
      <c r="L67" s="93">
        <f>SUM(J67:K67)</f>
        <v>92</v>
      </c>
      <c r="M67" s="94">
        <v>4</v>
      </c>
      <c r="N67" s="95">
        <v>1.23244</v>
      </c>
      <c r="O67" s="96">
        <f>SUM(L67*N67)</f>
        <v>113.38448</v>
      </c>
      <c r="P67" s="29"/>
    </row>
    <row r="68" spans="1:18" s="17" customFormat="1" x14ac:dyDescent="0.25">
      <c r="A68" s="89">
        <v>2</v>
      </c>
      <c r="B68" s="94" t="s">
        <v>78</v>
      </c>
      <c r="C68" s="91" t="s">
        <v>73</v>
      </c>
      <c r="D68" s="90" t="s">
        <v>21</v>
      </c>
      <c r="E68" s="90" t="s">
        <v>53</v>
      </c>
      <c r="F68" s="90">
        <v>3</v>
      </c>
      <c r="G68" s="90">
        <v>2</v>
      </c>
      <c r="H68" s="89">
        <v>1999</v>
      </c>
      <c r="I68" s="92">
        <v>67</v>
      </c>
      <c r="J68" s="92"/>
      <c r="K68" s="89">
        <v>25</v>
      </c>
      <c r="L68" s="93">
        <v>25</v>
      </c>
      <c r="M68" s="94">
        <v>1</v>
      </c>
      <c r="N68" s="95">
        <v>1.1978089999999999</v>
      </c>
      <c r="O68" s="96">
        <f>SUM(L68*N68)</f>
        <v>29.945224999999997</v>
      </c>
      <c r="P68" s="29"/>
      <c r="Q68" s="29"/>
      <c r="R68" s="29"/>
    </row>
    <row r="69" spans="1:18" s="17" customFormat="1" x14ac:dyDescent="0.25">
      <c r="A69" s="89">
        <v>3</v>
      </c>
      <c r="B69" s="118" t="s">
        <v>79</v>
      </c>
      <c r="C69" s="91" t="s">
        <v>91</v>
      </c>
      <c r="D69" s="90" t="s">
        <v>21</v>
      </c>
      <c r="E69" s="90"/>
      <c r="F69" s="90">
        <v>2</v>
      </c>
      <c r="G69" s="90">
        <v>1</v>
      </c>
      <c r="H69" s="89">
        <v>1999</v>
      </c>
      <c r="I69" s="92">
        <v>73</v>
      </c>
      <c r="J69" s="92"/>
      <c r="K69" s="89">
        <v>10</v>
      </c>
      <c r="L69" s="93">
        <v>10</v>
      </c>
      <c r="M69" s="94">
        <v>1</v>
      </c>
      <c r="N69" s="95">
        <v>1.143967</v>
      </c>
      <c r="O69" s="96">
        <f>SUM(L69*N69)</f>
        <v>11.43967</v>
      </c>
      <c r="P69" s="29"/>
      <c r="Q69" s="29"/>
      <c r="R69" s="29"/>
    </row>
    <row r="70" spans="1:18" s="17" customFormat="1" ht="18" thickBot="1" x14ac:dyDescent="0.3">
      <c r="A70" s="89">
        <v>4</v>
      </c>
      <c r="B70" s="119" t="s">
        <v>82</v>
      </c>
      <c r="C70" s="91" t="s">
        <v>145</v>
      </c>
      <c r="D70" s="90" t="s">
        <v>21</v>
      </c>
      <c r="E70" s="90"/>
      <c r="F70" s="90">
        <v>1</v>
      </c>
      <c r="G70" s="90">
        <v>2</v>
      </c>
      <c r="H70" s="89">
        <v>2001</v>
      </c>
      <c r="I70" s="92">
        <v>72.5</v>
      </c>
      <c r="J70" s="89" t="s">
        <v>6</v>
      </c>
      <c r="K70" s="89" t="s">
        <v>6</v>
      </c>
      <c r="L70" s="93" t="s">
        <v>6</v>
      </c>
      <c r="M70" s="94"/>
      <c r="N70" s="95"/>
      <c r="O70" s="122" t="s">
        <v>6</v>
      </c>
      <c r="P70" s="29"/>
      <c r="Q70" s="29"/>
      <c r="R70" s="29"/>
    </row>
    <row r="71" spans="1:18" s="17" customFormat="1" ht="18" thickBot="1" x14ac:dyDescent="0.35">
      <c r="D71" s="4"/>
      <c r="F71" s="4"/>
      <c r="G71" s="4"/>
      <c r="H71" s="4"/>
      <c r="J71" s="50"/>
      <c r="M71" s="46"/>
      <c r="N71" s="54" t="s">
        <v>57</v>
      </c>
      <c r="O71" s="117">
        <f>SUM(O67:O70)</f>
        <v>154.769375</v>
      </c>
    </row>
    <row r="72" spans="1:18" s="17" customFormat="1" x14ac:dyDescent="0.25">
      <c r="D72" s="4"/>
      <c r="F72" s="4"/>
      <c r="G72" s="4"/>
      <c r="H72" s="18"/>
      <c r="J72" s="50"/>
      <c r="K72" s="51"/>
      <c r="L72" s="50"/>
    </row>
    <row r="73" spans="1:18" s="17" customFormat="1" x14ac:dyDescent="0.25">
      <c r="A73" s="89">
        <v>1</v>
      </c>
      <c r="B73" s="119" t="s">
        <v>87</v>
      </c>
      <c r="C73" s="91" t="s">
        <v>153</v>
      </c>
      <c r="D73" s="90" t="s">
        <v>92</v>
      </c>
      <c r="E73" s="90"/>
      <c r="F73" s="90">
        <v>1</v>
      </c>
      <c r="G73" s="90">
        <v>1</v>
      </c>
      <c r="H73" s="89">
        <v>2001</v>
      </c>
      <c r="I73" s="92">
        <v>85</v>
      </c>
      <c r="J73" s="89">
        <v>4</v>
      </c>
      <c r="K73" s="89">
        <v>30</v>
      </c>
      <c r="L73" s="93">
        <f>SUM(J73:K73)</f>
        <v>34</v>
      </c>
      <c r="M73" s="94">
        <v>6</v>
      </c>
      <c r="N73" s="95">
        <v>1.191025</v>
      </c>
      <c r="O73" s="96">
        <f>SUM(L73*N73)</f>
        <v>40.49485</v>
      </c>
      <c r="P73" s="29"/>
      <c r="Q73" s="29"/>
      <c r="R73" s="29"/>
    </row>
    <row r="74" spans="1:18" s="17" customFormat="1" x14ac:dyDescent="0.25">
      <c r="A74" s="90">
        <v>2</v>
      </c>
      <c r="B74" s="119" t="s">
        <v>77</v>
      </c>
      <c r="C74" s="91" t="s">
        <v>122</v>
      </c>
      <c r="D74" s="90" t="s">
        <v>92</v>
      </c>
      <c r="E74" s="90"/>
      <c r="F74" s="90">
        <v>1</v>
      </c>
      <c r="G74" s="90">
        <v>1</v>
      </c>
      <c r="H74" s="89">
        <v>1999</v>
      </c>
      <c r="I74" s="92">
        <v>57.3</v>
      </c>
      <c r="J74" s="92"/>
      <c r="K74" s="89">
        <v>8</v>
      </c>
      <c r="L74" s="93">
        <v>8</v>
      </c>
      <c r="M74" s="94">
        <v>3</v>
      </c>
      <c r="N74" s="98">
        <v>1.3254319999999999</v>
      </c>
      <c r="O74" s="96">
        <f>SUM(L74*N74)</f>
        <v>10.603456</v>
      </c>
      <c r="P74" s="29"/>
    </row>
    <row r="75" spans="1:18" s="17" customFormat="1" ht="18" thickBot="1" x14ac:dyDescent="0.3">
      <c r="A75" s="90">
        <v>3</v>
      </c>
      <c r="B75" s="118" t="s">
        <v>79</v>
      </c>
      <c r="C75" s="91" t="s">
        <v>126</v>
      </c>
      <c r="D75" s="90" t="s">
        <v>92</v>
      </c>
      <c r="E75" s="90"/>
      <c r="F75" s="90">
        <v>1</v>
      </c>
      <c r="G75" s="90">
        <v>1</v>
      </c>
      <c r="H75" s="89">
        <v>2000</v>
      </c>
      <c r="I75" s="92">
        <v>83</v>
      </c>
      <c r="J75" s="92"/>
      <c r="K75" s="89">
        <v>8</v>
      </c>
      <c r="L75" s="93">
        <v>8</v>
      </c>
      <c r="M75" s="94">
        <v>2</v>
      </c>
      <c r="N75" s="95">
        <v>1.0814189999999999</v>
      </c>
      <c r="O75" s="122">
        <f>SUM(L75*N75)</f>
        <v>8.6513519999999993</v>
      </c>
      <c r="P75" s="29"/>
      <c r="Q75" s="29"/>
      <c r="R75" s="29"/>
    </row>
    <row r="76" spans="1:18" s="17" customFormat="1" ht="18" thickBot="1" x14ac:dyDescent="0.35">
      <c r="D76" s="4"/>
      <c r="F76" s="4"/>
      <c r="G76" s="4"/>
      <c r="H76" s="4"/>
      <c r="J76" s="50"/>
      <c r="M76" s="46"/>
      <c r="N76" s="54" t="s">
        <v>57</v>
      </c>
      <c r="O76" s="117">
        <f>SUM(O73:O75)</f>
        <v>59.749657999999997</v>
      </c>
    </row>
    <row r="77" spans="1:18" s="17" customFormat="1" x14ac:dyDescent="0.25">
      <c r="D77" s="4"/>
      <c r="F77" s="4"/>
      <c r="G77" s="4"/>
      <c r="H77" s="18"/>
      <c r="J77" s="50"/>
      <c r="K77" s="51"/>
      <c r="L77" s="50"/>
    </row>
    <row r="78" spans="1:18" s="17" customFormat="1" ht="18" thickBot="1" x14ac:dyDescent="0.3">
      <c r="A78" s="90">
        <v>1</v>
      </c>
      <c r="B78" s="119" t="s">
        <v>87</v>
      </c>
      <c r="C78" s="91" t="s">
        <v>155</v>
      </c>
      <c r="D78" s="90" t="s">
        <v>52</v>
      </c>
      <c r="E78" s="90"/>
      <c r="F78" s="90">
        <v>1</v>
      </c>
      <c r="G78" s="90">
        <v>3</v>
      </c>
      <c r="H78" s="89">
        <v>1999</v>
      </c>
      <c r="I78" s="92">
        <v>86.6</v>
      </c>
      <c r="J78" s="89">
        <v>10</v>
      </c>
      <c r="K78" s="89">
        <v>23</v>
      </c>
      <c r="L78" s="93">
        <f>SUM(J78:K78)</f>
        <v>33</v>
      </c>
      <c r="M78" s="94">
        <v>7</v>
      </c>
      <c r="N78" s="95">
        <v>1.1803710000000001</v>
      </c>
      <c r="O78" s="122">
        <f>SUM(L78*N78)</f>
        <v>38.952243000000003</v>
      </c>
      <c r="P78" s="29"/>
      <c r="Q78" s="29"/>
      <c r="R78" s="29"/>
    </row>
    <row r="79" spans="1:18" s="17" customFormat="1" ht="18" thickBot="1" x14ac:dyDescent="0.35">
      <c r="D79" s="4"/>
      <c r="F79" s="4"/>
      <c r="G79" s="4"/>
      <c r="H79" s="4"/>
      <c r="J79" s="50"/>
      <c r="M79" s="46"/>
      <c r="N79" s="54" t="s">
        <v>57</v>
      </c>
      <c r="O79" s="117">
        <f>SUM(O78)</f>
        <v>38.952243000000003</v>
      </c>
    </row>
    <row r="80" spans="1:18" s="17" customFormat="1" x14ac:dyDescent="0.25">
      <c r="D80" s="4"/>
      <c r="F80" s="4"/>
      <c r="G80" s="4"/>
      <c r="H80" s="18"/>
      <c r="J80" s="50"/>
      <c r="K80" s="51"/>
      <c r="L80" s="50"/>
    </row>
    <row r="81" spans="1:18" s="29" customFormat="1" x14ac:dyDescent="0.25">
      <c r="A81" s="90">
        <v>1</v>
      </c>
      <c r="B81" s="118" t="s">
        <v>160</v>
      </c>
      <c r="C81" s="91" t="s">
        <v>164</v>
      </c>
      <c r="D81" s="90" t="s">
        <v>32</v>
      </c>
      <c r="E81" s="90"/>
      <c r="F81" s="90" t="s">
        <v>18</v>
      </c>
      <c r="G81" s="90"/>
      <c r="H81" s="89">
        <v>1996</v>
      </c>
      <c r="I81" s="92">
        <v>94.5</v>
      </c>
      <c r="J81" s="89">
        <v>14</v>
      </c>
      <c r="K81" s="89">
        <v>0</v>
      </c>
      <c r="L81" s="93">
        <f>SUM(J81:K81)</f>
        <v>14</v>
      </c>
      <c r="M81" s="94">
        <v>9</v>
      </c>
      <c r="N81" s="95">
        <v>1.1353230000000001</v>
      </c>
      <c r="O81" s="96">
        <f>SUM(L81*N81)</f>
        <v>15.894522000000002</v>
      </c>
    </row>
    <row r="82" spans="1:18" s="17" customFormat="1" x14ac:dyDescent="0.25">
      <c r="A82" s="90">
        <v>2</v>
      </c>
      <c r="B82" s="119" t="s">
        <v>87</v>
      </c>
      <c r="C82" s="91" t="s">
        <v>156</v>
      </c>
      <c r="D82" s="90" t="s">
        <v>32</v>
      </c>
      <c r="E82" s="90"/>
      <c r="F82" s="90">
        <v>1</v>
      </c>
      <c r="G82" s="90">
        <v>2</v>
      </c>
      <c r="H82" s="89">
        <v>2001</v>
      </c>
      <c r="I82" s="92">
        <v>87.5</v>
      </c>
      <c r="J82" s="89">
        <v>4</v>
      </c>
      <c r="K82" s="89" t="s">
        <v>6</v>
      </c>
      <c r="L82" s="93">
        <f>SUM(J82:K82)</f>
        <v>4</v>
      </c>
      <c r="M82" s="94">
        <v>9</v>
      </c>
      <c r="N82" s="95">
        <v>1.174625</v>
      </c>
      <c r="O82" s="96">
        <f>SUM(L82*N82)</f>
        <v>4.6985000000000001</v>
      </c>
      <c r="P82" s="29"/>
      <c r="Q82" s="29"/>
      <c r="R82" s="29"/>
    </row>
    <row r="83" spans="1:18" s="17" customFormat="1" x14ac:dyDescent="0.25">
      <c r="A83" s="90">
        <v>3</v>
      </c>
      <c r="B83" s="119" t="s">
        <v>82</v>
      </c>
      <c r="C83" s="91" t="s">
        <v>149</v>
      </c>
      <c r="D83" s="90" t="s">
        <v>32</v>
      </c>
      <c r="E83" s="90"/>
      <c r="F83" s="90">
        <v>1</v>
      </c>
      <c r="G83" s="90">
        <v>2</v>
      </c>
      <c r="H83" s="89">
        <v>2000</v>
      </c>
      <c r="I83" s="92">
        <v>71.8</v>
      </c>
      <c r="J83" s="89">
        <v>1</v>
      </c>
      <c r="K83" s="89" t="s">
        <v>6</v>
      </c>
      <c r="L83" s="93">
        <f>SUM(J83:K83)</f>
        <v>1</v>
      </c>
      <c r="M83" s="94">
        <v>9</v>
      </c>
      <c r="N83" s="95">
        <v>1.3059240000000001</v>
      </c>
      <c r="O83" s="96">
        <f>SUM(L83*N83)</f>
        <v>1.3059240000000001</v>
      </c>
      <c r="P83" s="29"/>
      <c r="Q83" s="29"/>
      <c r="R83" s="29"/>
    </row>
    <row r="84" spans="1:18" s="17" customFormat="1" ht="18" thickBot="1" x14ac:dyDescent="0.3">
      <c r="A84" s="89">
        <v>4</v>
      </c>
      <c r="B84" s="119" t="s">
        <v>78</v>
      </c>
      <c r="C84" s="91" t="s">
        <v>135</v>
      </c>
      <c r="D84" s="90" t="s">
        <v>32</v>
      </c>
      <c r="E84" s="90"/>
      <c r="F84" s="90">
        <v>2</v>
      </c>
      <c r="G84" s="90">
        <v>2</v>
      </c>
      <c r="H84" s="89">
        <v>2000</v>
      </c>
      <c r="I84" s="92">
        <v>68.099999999999994</v>
      </c>
      <c r="J84" s="89">
        <v>1</v>
      </c>
      <c r="K84" s="89" t="s">
        <v>6</v>
      </c>
      <c r="L84" s="93" t="s">
        <v>6</v>
      </c>
      <c r="M84" s="94" t="s">
        <v>6</v>
      </c>
      <c r="N84" s="95"/>
      <c r="O84" s="122" t="s">
        <v>6</v>
      </c>
      <c r="P84" s="29"/>
      <c r="Q84" s="29"/>
      <c r="R84" s="29"/>
    </row>
    <row r="85" spans="1:18" s="17" customFormat="1" ht="18" thickBot="1" x14ac:dyDescent="0.35">
      <c r="D85" s="4"/>
      <c r="F85" s="4"/>
      <c r="G85" s="4"/>
      <c r="H85" s="4"/>
      <c r="J85" s="50"/>
      <c r="M85" s="46"/>
      <c r="N85" s="54" t="s">
        <v>57</v>
      </c>
      <c r="O85" s="117">
        <f>SUM(O81:O84)</f>
        <v>21.898946000000002</v>
      </c>
    </row>
    <row r="86" spans="1:18" s="17" customFormat="1" x14ac:dyDescent="0.25">
      <c r="D86" s="4"/>
      <c r="F86" s="4"/>
      <c r="G86" s="4"/>
      <c r="H86" s="18"/>
      <c r="J86" s="50"/>
      <c r="K86" s="51"/>
      <c r="L86" s="50"/>
    </row>
    <row r="87" spans="1:18" s="17" customFormat="1" ht="18.600000000000001" customHeight="1" thickBot="1" x14ac:dyDescent="0.3">
      <c r="A87" s="90">
        <v>1</v>
      </c>
      <c r="B87" s="118" t="s">
        <v>160</v>
      </c>
      <c r="C87" s="91" t="s">
        <v>163</v>
      </c>
      <c r="D87" s="90" t="s">
        <v>113</v>
      </c>
      <c r="E87" s="90"/>
      <c r="F87" s="90">
        <v>2</v>
      </c>
      <c r="G87" s="90">
        <v>3</v>
      </c>
      <c r="H87" s="89">
        <v>2000</v>
      </c>
      <c r="I87" s="92">
        <v>91.2</v>
      </c>
      <c r="J87" s="89">
        <v>16</v>
      </c>
      <c r="K87" s="89">
        <v>0</v>
      </c>
      <c r="L87" s="93">
        <f>SUM(J87:K87)</f>
        <v>16</v>
      </c>
      <c r="M87" s="94">
        <v>8</v>
      </c>
      <c r="N87" s="95">
        <v>1.152731</v>
      </c>
      <c r="O87" s="122">
        <f>SUM(L87*N87)</f>
        <v>18.443695999999999</v>
      </c>
      <c r="P87" s="29"/>
      <c r="Q87" s="29"/>
      <c r="R87" s="29"/>
    </row>
    <row r="88" spans="1:18" s="17" customFormat="1" ht="18" thickBot="1" x14ac:dyDescent="0.35">
      <c r="D88" s="4"/>
      <c r="F88" s="4"/>
      <c r="G88" s="4"/>
      <c r="H88" s="4"/>
      <c r="J88" s="50"/>
      <c r="M88" s="46"/>
      <c r="N88" s="54" t="s">
        <v>57</v>
      </c>
      <c r="O88" s="117">
        <f>SUM(O87)</f>
        <v>18.443695999999999</v>
      </c>
    </row>
    <row r="89" spans="1:18" s="17" customFormat="1" x14ac:dyDescent="0.25">
      <c r="D89" s="4"/>
      <c r="F89" s="4"/>
      <c r="G89" s="4"/>
      <c r="H89" s="18"/>
      <c r="J89" s="50"/>
      <c r="K89" s="51"/>
      <c r="L89" s="50"/>
    </row>
    <row r="90" spans="1:18" s="17" customFormat="1" x14ac:dyDescent="0.25">
      <c r="A90" s="17" t="s">
        <v>5</v>
      </c>
      <c r="D90" s="4"/>
      <c r="F90" s="4"/>
      <c r="G90" s="4"/>
      <c r="H90" s="18" t="s">
        <v>10</v>
      </c>
      <c r="J90" s="50"/>
      <c r="K90" s="51"/>
      <c r="L90" s="50"/>
    </row>
    <row r="91" spans="1:18" s="17" customFormat="1" x14ac:dyDescent="0.25">
      <c r="D91" s="4"/>
      <c r="F91" s="4"/>
      <c r="G91" s="4"/>
      <c r="H91" s="18"/>
      <c r="J91" s="50"/>
      <c r="K91" s="51"/>
      <c r="L91" s="50"/>
    </row>
    <row r="92" spans="1:18" s="17" customFormat="1" x14ac:dyDescent="0.25">
      <c r="A92" s="17" t="s">
        <v>11</v>
      </c>
      <c r="D92" s="4"/>
      <c r="F92" s="4"/>
      <c r="G92" s="4"/>
      <c r="H92" s="18" t="s">
        <v>12</v>
      </c>
      <c r="J92" s="50"/>
      <c r="K92" s="51"/>
      <c r="L92" s="50"/>
    </row>
    <row r="93" spans="1:18" s="17" customFormat="1" ht="13.2" customHeight="1" x14ac:dyDescent="0.3">
      <c r="D93" s="4"/>
      <c r="F93" s="4"/>
      <c r="G93" s="4"/>
      <c r="H93" s="4"/>
      <c r="J93" s="50"/>
      <c r="K93" s="54"/>
      <c r="L93" s="55"/>
      <c r="M93" s="46"/>
    </row>
  </sheetData>
  <sortState ref="A96:R176">
    <sortCondition ref="D96:D176"/>
    <sortCondition descending="1" ref="O96:O176"/>
  </sortState>
  <mergeCells count="3">
    <mergeCell ref="A1:M1"/>
    <mergeCell ref="A2:M2"/>
    <mergeCell ref="A3:M3"/>
  </mergeCells>
  <phoneticPr fontId="0" type="noConversion"/>
  <printOptions horizontalCentered="1"/>
  <pageMargins left="0.74803149606299213" right="0.23622047244094491" top="0.33" bottom="0.55000000000000004" header="0.19685039370078741" footer="0.22"/>
  <pageSetup paperSize="9" scale="71" fitToHeight="2" orientation="portrait" r:id="rId1"/>
  <headerFooter alignWithMargins="0">
    <oddFooter>&amp;LВиконавець: Пархоменко В.К.
Файл: &amp;F  Лист:&amp;A&amp;RСтор. &amp;P  із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="70" zoomScaleNormal="70" workbookViewId="0">
      <selection activeCell="N30" sqref="N30"/>
    </sheetView>
  </sheetViews>
  <sheetFormatPr defaultColWidth="9.109375" defaultRowHeight="15" x14ac:dyDescent="0.25"/>
  <cols>
    <col min="1" max="1" width="4" style="59" customWidth="1"/>
    <col min="2" max="2" width="5.77734375" style="59" customWidth="1"/>
    <col min="3" max="3" width="8.109375" style="59" customWidth="1"/>
    <col min="4" max="4" width="10.77734375" style="60" customWidth="1"/>
    <col min="5" max="5" width="6.6640625" style="60" customWidth="1"/>
    <col min="6" max="6" width="30" style="60" customWidth="1"/>
    <col min="7" max="7" width="9.44140625" style="59" customWidth="1"/>
    <col min="8" max="8" width="10.5546875" style="67" customWidth="1"/>
    <col min="9" max="9" width="7.77734375" style="59" customWidth="1"/>
    <col min="10" max="10" width="5.44140625" style="59" customWidth="1"/>
    <col min="11" max="11" width="7.21875" style="58" customWidth="1"/>
    <col min="12" max="16384" width="9.109375" style="59"/>
  </cols>
  <sheetData>
    <row r="1" spans="1:21" x14ac:dyDescent="0.25">
      <c r="A1" s="110" t="s">
        <v>171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21" ht="15.6" x14ac:dyDescent="0.25">
      <c r="A2" s="111" t="s">
        <v>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1" ht="15.6" x14ac:dyDescent="0.25">
      <c r="A3" s="111" t="s">
        <v>13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21" ht="19.5" customHeight="1" x14ac:dyDescent="0.25">
      <c r="A4" s="60" t="s">
        <v>17</v>
      </c>
      <c r="B4" s="60"/>
      <c r="C4" s="60"/>
      <c r="H4" s="58"/>
      <c r="K4" s="5" t="s">
        <v>118</v>
      </c>
    </row>
    <row r="5" spans="1:21" x14ac:dyDescent="0.25">
      <c r="H5" s="58"/>
      <c r="K5" s="59"/>
    </row>
    <row r="6" spans="1:21" s="64" customFormat="1" x14ac:dyDescent="0.25">
      <c r="B6" s="64" t="s">
        <v>89</v>
      </c>
      <c r="D6" s="65"/>
      <c r="E6" s="65">
        <v>61</v>
      </c>
      <c r="F6" s="69"/>
      <c r="G6" s="70" t="s">
        <v>90</v>
      </c>
      <c r="H6" s="66">
        <v>10</v>
      </c>
    </row>
    <row r="7" spans="1:21" s="17" customFormat="1" ht="56.4" customHeight="1" x14ac:dyDescent="0.25">
      <c r="A7" s="61" t="s">
        <v>70</v>
      </c>
      <c r="B7" s="61" t="s">
        <v>56</v>
      </c>
      <c r="C7" s="61" t="s">
        <v>72</v>
      </c>
      <c r="D7" s="62" t="s">
        <v>29</v>
      </c>
      <c r="E7" s="19" t="s">
        <v>28</v>
      </c>
      <c r="F7" s="63" t="s">
        <v>0</v>
      </c>
      <c r="G7" s="62" t="s">
        <v>38</v>
      </c>
      <c r="H7" s="62" t="s">
        <v>31</v>
      </c>
      <c r="I7" s="21" t="s">
        <v>2</v>
      </c>
      <c r="J7" s="21" t="s">
        <v>3</v>
      </c>
      <c r="K7" s="62" t="s">
        <v>30</v>
      </c>
    </row>
    <row r="8" spans="1:21" s="17" customFormat="1" ht="17.399999999999999" x14ac:dyDescent="0.25">
      <c r="A8" s="99">
        <v>1</v>
      </c>
      <c r="B8" s="99">
        <v>1</v>
      </c>
      <c r="C8" s="99" t="s">
        <v>88</v>
      </c>
      <c r="D8" s="125" t="s">
        <v>77</v>
      </c>
      <c r="E8" s="103" t="s">
        <v>6</v>
      </c>
      <c r="F8" s="100" t="s">
        <v>123</v>
      </c>
      <c r="G8" s="99" t="s">
        <v>16</v>
      </c>
      <c r="H8" s="99" t="s">
        <v>109</v>
      </c>
      <c r="I8" s="99">
        <v>1</v>
      </c>
      <c r="J8" s="99">
        <v>6</v>
      </c>
      <c r="K8" s="105" t="s">
        <v>6</v>
      </c>
    </row>
    <row r="9" spans="1:21" s="17" customFormat="1" ht="17.399999999999999" x14ac:dyDescent="0.25">
      <c r="A9" s="89">
        <v>2</v>
      </c>
      <c r="B9" s="89">
        <v>2</v>
      </c>
      <c r="C9" s="90" t="s">
        <v>88</v>
      </c>
      <c r="D9" s="94" t="s">
        <v>78</v>
      </c>
      <c r="E9" s="94"/>
      <c r="F9" s="91" t="s">
        <v>125</v>
      </c>
      <c r="G9" s="90" t="s">
        <v>16</v>
      </c>
      <c r="H9" s="90" t="s">
        <v>109</v>
      </c>
      <c r="I9" s="90">
        <v>1</v>
      </c>
      <c r="J9" s="90">
        <v>4</v>
      </c>
      <c r="K9" s="96" t="s">
        <v>6</v>
      </c>
      <c r="L9" s="29"/>
      <c r="M9" s="29"/>
    </row>
    <row r="10" spans="1:21" s="17" customFormat="1" ht="17.399999999999999" x14ac:dyDescent="0.25">
      <c r="A10" s="90">
        <v>3</v>
      </c>
      <c r="B10" s="90">
        <v>3</v>
      </c>
      <c r="C10" s="90" t="s">
        <v>88</v>
      </c>
      <c r="D10" s="118" t="s">
        <v>79</v>
      </c>
      <c r="E10" s="94"/>
      <c r="F10" s="91" t="s">
        <v>127</v>
      </c>
      <c r="G10" s="90" t="s">
        <v>16</v>
      </c>
      <c r="H10" s="90" t="s">
        <v>109</v>
      </c>
      <c r="I10" s="90">
        <v>1</v>
      </c>
      <c r="J10" s="90">
        <v>3</v>
      </c>
      <c r="K10" s="96" t="s">
        <v>6</v>
      </c>
      <c r="L10" s="29"/>
      <c r="M10" s="29"/>
    </row>
    <row r="11" spans="1:21" s="17" customFormat="1" ht="18.600000000000001" customHeight="1" x14ac:dyDescent="0.25">
      <c r="A11" s="90">
        <v>4</v>
      </c>
      <c r="B11" s="90">
        <v>4</v>
      </c>
      <c r="C11" s="90" t="s">
        <v>88</v>
      </c>
      <c r="D11" s="119" t="s">
        <v>87</v>
      </c>
      <c r="E11" s="94" t="s">
        <v>6</v>
      </c>
      <c r="F11" s="91" t="s">
        <v>158</v>
      </c>
      <c r="G11" s="90" t="s">
        <v>16</v>
      </c>
      <c r="H11" s="90" t="s">
        <v>109</v>
      </c>
      <c r="I11" s="90">
        <v>2</v>
      </c>
      <c r="J11" s="90">
        <v>3</v>
      </c>
      <c r="K11" s="96" t="s">
        <v>6</v>
      </c>
      <c r="L11" s="29"/>
      <c r="M11" s="29"/>
    </row>
    <row r="12" spans="1:21" s="17" customFormat="1" ht="17.399999999999999" x14ac:dyDescent="0.25">
      <c r="A12" s="89">
        <v>5</v>
      </c>
      <c r="B12" s="89">
        <v>5</v>
      </c>
      <c r="C12" s="90" t="s">
        <v>88</v>
      </c>
      <c r="D12" s="118" t="s">
        <v>160</v>
      </c>
      <c r="E12" s="94"/>
      <c r="F12" s="91" t="s">
        <v>165</v>
      </c>
      <c r="G12" s="90" t="s">
        <v>16</v>
      </c>
      <c r="H12" s="90" t="s">
        <v>109</v>
      </c>
      <c r="I12" s="90">
        <v>2</v>
      </c>
      <c r="J12" s="90">
        <v>3</v>
      </c>
      <c r="K12" s="96" t="s">
        <v>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s="17" customFormat="1" ht="17.399999999999999" x14ac:dyDescent="0.25">
      <c r="A13" s="90">
        <v>6</v>
      </c>
      <c r="B13" s="90">
        <v>6</v>
      </c>
      <c r="C13" s="90" t="s">
        <v>88</v>
      </c>
      <c r="D13" s="119" t="s">
        <v>82</v>
      </c>
      <c r="E13" s="94">
        <v>1</v>
      </c>
      <c r="F13" s="91" t="s">
        <v>137</v>
      </c>
      <c r="G13" s="90" t="s">
        <v>16</v>
      </c>
      <c r="H13" s="90" t="s">
        <v>109</v>
      </c>
      <c r="I13" s="90">
        <v>1</v>
      </c>
      <c r="J13" s="90">
        <v>3</v>
      </c>
      <c r="K13" s="126">
        <v>248.8</v>
      </c>
      <c r="L13" s="29"/>
      <c r="M13" s="29"/>
    </row>
    <row r="14" spans="1:21" s="17" customFormat="1" ht="18.600000000000001" customHeight="1" x14ac:dyDescent="0.25">
      <c r="A14" s="90">
        <v>7</v>
      </c>
      <c r="B14" s="90">
        <v>7</v>
      </c>
      <c r="C14" s="90" t="s">
        <v>88</v>
      </c>
      <c r="D14" s="118" t="s">
        <v>160</v>
      </c>
      <c r="E14" s="94">
        <v>3</v>
      </c>
      <c r="F14" s="91" t="s">
        <v>140</v>
      </c>
      <c r="G14" s="90" t="s">
        <v>16</v>
      </c>
      <c r="H14" s="90" t="s">
        <v>109</v>
      </c>
      <c r="I14" s="90">
        <v>3</v>
      </c>
      <c r="J14" s="90">
        <v>1</v>
      </c>
      <c r="K14" s="126">
        <v>106.1</v>
      </c>
      <c r="L14" s="29"/>
      <c r="M14" s="29"/>
    </row>
    <row r="15" spans="1:21" s="17" customFormat="1" ht="17.399999999999999" x14ac:dyDescent="0.25">
      <c r="A15" s="89">
        <v>8</v>
      </c>
      <c r="B15" s="89">
        <v>8</v>
      </c>
      <c r="C15" s="90" t="s">
        <v>88</v>
      </c>
      <c r="D15" s="118" t="s">
        <v>160</v>
      </c>
      <c r="E15" s="94">
        <v>6</v>
      </c>
      <c r="F15" s="91" t="s">
        <v>161</v>
      </c>
      <c r="G15" s="90" t="s">
        <v>16</v>
      </c>
      <c r="H15" s="90" t="s">
        <v>109</v>
      </c>
      <c r="I15" s="90">
        <v>1</v>
      </c>
      <c r="J15" s="90">
        <v>5</v>
      </c>
      <c r="K15" s="126">
        <v>87</v>
      </c>
      <c r="L15" s="29"/>
      <c r="M15" s="29"/>
    </row>
    <row r="16" spans="1:21" s="17" customFormat="1" ht="17.399999999999999" x14ac:dyDescent="0.25">
      <c r="A16" s="90">
        <v>9</v>
      </c>
      <c r="B16" s="90">
        <v>9</v>
      </c>
      <c r="C16" s="90" t="s">
        <v>88</v>
      </c>
      <c r="D16" s="119" t="s">
        <v>78</v>
      </c>
      <c r="E16" s="94">
        <v>2</v>
      </c>
      <c r="F16" s="91" t="s">
        <v>96</v>
      </c>
      <c r="G16" s="90" t="s">
        <v>16</v>
      </c>
      <c r="H16" s="90" t="s">
        <v>109</v>
      </c>
      <c r="I16" s="90">
        <v>4</v>
      </c>
      <c r="J16" s="90">
        <v>3</v>
      </c>
      <c r="K16" s="126">
        <v>70.599999999999994</v>
      </c>
      <c r="L16" s="29"/>
      <c r="M16" s="29"/>
    </row>
    <row r="17" spans="1:21" s="17" customFormat="1" ht="17.399999999999999" x14ac:dyDescent="0.25">
      <c r="A17" s="90">
        <v>10</v>
      </c>
      <c r="B17" s="90">
        <v>10</v>
      </c>
      <c r="C17" s="90" t="s">
        <v>88</v>
      </c>
      <c r="D17" s="119" t="s">
        <v>82</v>
      </c>
      <c r="E17" s="94">
        <v>5</v>
      </c>
      <c r="F17" s="91" t="s">
        <v>148</v>
      </c>
      <c r="G17" s="90" t="s">
        <v>16</v>
      </c>
      <c r="H17" s="90" t="s">
        <v>109</v>
      </c>
      <c r="I17" s="90">
        <v>2</v>
      </c>
      <c r="J17" s="90">
        <v>3</v>
      </c>
      <c r="K17" s="126">
        <v>50.9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s="17" customFormat="1" ht="17.399999999999999" x14ac:dyDescent="0.25">
      <c r="A18" s="89">
        <v>11</v>
      </c>
      <c r="B18" s="89">
        <v>11</v>
      </c>
      <c r="C18" s="90" t="s">
        <v>88</v>
      </c>
      <c r="D18" s="119" t="s">
        <v>81</v>
      </c>
      <c r="E18" s="94">
        <v>3</v>
      </c>
      <c r="F18" s="91" t="s">
        <v>94</v>
      </c>
      <c r="G18" s="90" t="s">
        <v>16</v>
      </c>
      <c r="H18" s="90" t="s">
        <v>109</v>
      </c>
      <c r="I18" s="90">
        <v>2</v>
      </c>
      <c r="J18" s="90">
        <v>3</v>
      </c>
      <c r="K18" s="126">
        <v>49</v>
      </c>
      <c r="L18" s="29"/>
      <c r="M18" s="29"/>
    </row>
    <row r="19" spans="1:21" s="17" customFormat="1" ht="17.399999999999999" x14ac:dyDescent="0.25">
      <c r="A19" s="90">
        <v>12</v>
      </c>
      <c r="B19" s="90">
        <v>12</v>
      </c>
      <c r="C19" s="90" t="s">
        <v>88</v>
      </c>
      <c r="D19" s="119" t="s">
        <v>87</v>
      </c>
      <c r="E19" s="94">
        <v>5</v>
      </c>
      <c r="F19" s="97" t="s">
        <v>102</v>
      </c>
      <c r="G19" s="90" t="s">
        <v>16</v>
      </c>
      <c r="H19" s="90" t="s">
        <v>109</v>
      </c>
      <c r="I19" s="90">
        <v>2</v>
      </c>
      <c r="J19" s="90">
        <v>3</v>
      </c>
      <c r="K19" s="126">
        <v>48</v>
      </c>
    </row>
    <row r="20" spans="1:21" s="29" customFormat="1" ht="17.399999999999999" x14ac:dyDescent="0.25">
      <c r="A20" s="90">
        <v>13</v>
      </c>
      <c r="B20" s="90">
        <v>13</v>
      </c>
      <c r="C20" s="90" t="s">
        <v>88</v>
      </c>
      <c r="D20" s="119" t="s">
        <v>87</v>
      </c>
      <c r="E20" s="94">
        <v>8</v>
      </c>
      <c r="F20" s="91" t="s">
        <v>154</v>
      </c>
      <c r="G20" s="90" t="s">
        <v>16</v>
      </c>
      <c r="H20" s="90" t="s">
        <v>109</v>
      </c>
      <c r="I20" s="90">
        <v>2</v>
      </c>
      <c r="J20" s="90">
        <v>2</v>
      </c>
      <c r="K20" s="126">
        <v>36.5</v>
      </c>
      <c r="N20" s="17"/>
      <c r="O20" s="17"/>
      <c r="P20" s="17"/>
      <c r="Q20" s="17"/>
      <c r="R20" s="17"/>
      <c r="S20" s="17"/>
      <c r="T20" s="17"/>
      <c r="U20" s="17"/>
    </row>
    <row r="21" spans="1:21" s="17" customFormat="1" ht="17.399999999999999" x14ac:dyDescent="0.25">
      <c r="A21" s="89">
        <v>14</v>
      </c>
      <c r="B21" s="89">
        <v>14</v>
      </c>
      <c r="C21" s="90" t="s">
        <v>88</v>
      </c>
      <c r="D21" s="119" t="s">
        <v>78</v>
      </c>
      <c r="E21" s="94">
        <v>6</v>
      </c>
      <c r="F21" s="91" t="s">
        <v>131</v>
      </c>
      <c r="G21" s="90" t="s">
        <v>16</v>
      </c>
      <c r="H21" s="90" t="s">
        <v>109</v>
      </c>
      <c r="I21" s="90">
        <v>1</v>
      </c>
      <c r="J21" s="90">
        <v>8</v>
      </c>
      <c r="K21" s="126">
        <v>32.1</v>
      </c>
      <c r="L21" s="29"/>
      <c r="M21" s="29"/>
    </row>
    <row r="22" spans="1:21" s="17" customFormat="1" ht="17.399999999999999" x14ac:dyDescent="0.25">
      <c r="A22" s="90">
        <v>15</v>
      </c>
      <c r="B22" s="90">
        <v>15</v>
      </c>
      <c r="C22" s="90" t="s">
        <v>88</v>
      </c>
      <c r="D22" s="119" t="s">
        <v>82</v>
      </c>
      <c r="E22" s="94">
        <v>7</v>
      </c>
      <c r="F22" s="91" t="s">
        <v>141</v>
      </c>
      <c r="G22" s="90" t="s">
        <v>16</v>
      </c>
      <c r="H22" s="90" t="s">
        <v>109</v>
      </c>
      <c r="I22" s="90">
        <v>1</v>
      </c>
      <c r="J22" s="90">
        <v>2</v>
      </c>
      <c r="K22" s="126">
        <v>20.6</v>
      </c>
      <c r="L22" s="29"/>
      <c r="M22" s="29"/>
    </row>
    <row r="23" spans="1:21" s="17" customFormat="1" ht="17.399999999999999" x14ac:dyDescent="0.25">
      <c r="A23" s="90">
        <v>16</v>
      </c>
      <c r="B23" s="90">
        <v>16</v>
      </c>
      <c r="C23" s="90" t="s">
        <v>88</v>
      </c>
      <c r="D23" s="119" t="s">
        <v>82</v>
      </c>
      <c r="E23" s="94">
        <v>8</v>
      </c>
      <c r="F23" s="91" t="s">
        <v>144</v>
      </c>
      <c r="G23" s="90" t="s">
        <v>16</v>
      </c>
      <c r="H23" s="90" t="s">
        <v>109</v>
      </c>
      <c r="I23" s="90">
        <v>2</v>
      </c>
      <c r="J23" s="90">
        <v>4</v>
      </c>
      <c r="K23" s="126">
        <v>2.6</v>
      </c>
      <c r="L23" s="29"/>
      <c r="M23" s="29"/>
    </row>
    <row r="24" spans="1:21" s="17" customFormat="1" ht="17.399999999999999" x14ac:dyDescent="0.25">
      <c r="A24" s="89">
        <v>17</v>
      </c>
      <c r="B24" s="89">
        <v>1</v>
      </c>
      <c r="C24" s="90" t="s">
        <v>88</v>
      </c>
      <c r="D24" s="119" t="s">
        <v>78</v>
      </c>
      <c r="E24" s="94" t="s">
        <v>6</v>
      </c>
      <c r="F24" s="91" t="s">
        <v>135</v>
      </c>
      <c r="G24" s="90" t="s">
        <v>32</v>
      </c>
      <c r="H24" s="90"/>
      <c r="I24" s="90">
        <v>2</v>
      </c>
      <c r="J24" s="90">
        <v>2</v>
      </c>
      <c r="K24" s="96" t="s">
        <v>6</v>
      </c>
      <c r="L24" s="29"/>
      <c r="M24" s="29"/>
    </row>
    <row r="25" spans="1:21" s="17" customFormat="1" ht="17.399999999999999" x14ac:dyDescent="0.25">
      <c r="A25" s="90">
        <v>18</v>
      </c>
      <c r="B25" s="90">
        <v>2</v>
      </c>
      <c r="C25" s="90" t="s">
        <v>88</v>
      </c>
      <c r="D25" s="118" t="s">
        <v>160</v>
      </c>
      <c r="E25" s="94">
        <v>9</v>
      </c>
      <c r="F25" s="91" t="s">
        <v>164</v>
      </c>
      <c r="G25" s="90" t="s">
        <v>32</v>
      </c>
      <c r="H25" s="90"/>
      <c r="I25" s="90" t="s">
        <v>18</v>
      </c>
      <c r="J25" s="90"/>
      <c r="K25" s="126">
        <v>15.9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s="17" customFormat="1" ht="17.399999999999999" x14ac:dyDescent="0.25">
      <c r="A26" s="90">
        <v>19</v>
      </c>
      <c r="B26" s="90">
        <v>3</v>
      </c>
      <c r="C26" s="90" t="s">
        <v>88</v>
      </c>
      <c r="D26" s="119" t="s">
        <v>87</v>
      </c>
      <c r="E26" s="94">
        <v>9</v>
      </c>
      <c r="F26" s="91" t="s">
        <v>156</v>
      </c>
      <c r="G26" s="90" t="s">
        <v>32</v>
      </c>
      <c r="H26" s="90"/>
      <c r="I26" s="90">
        <v>1</v>
      </c>
      <c r="J26" s="90">
        <v>2</v>
      </c>
      <c r="K26" s="126">
        <v>4.7</v>
      </c>
      <c r="L26" s="29"/>
      <c r="M26" s="29"/>
    </row>
    <row r="27" spans="1:21" s="17" customFormat="1" ht="17.399999999999999" x14ac:dyDescent="0.25">
      <c r="A27" s="89">
        <v>20</v>
      </c>
      <c r="B27" s="90">
        <v>4</v>
      </c>
      <c r="C27" s="90" t="s">
        <v>88</v>
      </c>
      <c r="D27" s="119" t="s">
        <v>82</v>
      </c>
      <c r="E27" s="94">
        <v>9</v>
      </c>
      <c r="F27" s="91" t="s">
        <v>149</v>
      </c>
      <c r="G27" s="90" t="s">
        <v>32</v>
      </c>
      <c r="H27" s="90"/>
      <c r="I27" s="90">
        <v>1</v>
      </c>
      <c r="J27" s="90">
        <v>2</v>
      </c>
      <c r="K27" s="126">
        <v>1.3</v>
      </c>
      <c r="L27" s="29"/>
      <c r="M27" s="29"/>
    </row>
    <row r="28" spans="1:21" s="17" customFormat="1" ht="17.399999999999999" x14ac:dyDescent="0.25">
      <c r="A28" s="90">
        <v>21</v>
      </c>
      <c r="B28" s="89">
        <v>1</v>
      </c>
      <c r="C28" s="90" t="s">
        <v>88</v>
      </c>
      <c r="D28" s="119" t="s">
        <v>87</v>
      </c>
      <c r="E28" s="94" t="s">
        <v>6</v>
      </c>
      <c r="F28" s="91" t="s">
        <v>159</v>
      </c>
      <c r="G28" s="90" t="s">
        <v>8</v>
      </c>
      <c r="H28" s="90" t="s">
        <v>108</v>
      </c>
      <c r="I28" s="90">
        <v>1</v>
      </c>
      <c r="J28" s="90">
        <v>8</v>
      </c>
      <c r="K28" s="96" t="s">
        <v>6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s="17" customFormat="1" ht="17.399999999999999" x14ac:dyDescent="0.25">
      <c r="A29" s="90">
        <v>22</v>
      </c>
      <c r="B29" s="90">
        <v>2</v>
      </c>
      <c r="C29" s="90" t="s">
        <v>88</v>
      </c>
      <c r="D29" s="119" t="s">
        <v>87</v>
      </c>
      <c r="E29" s="94">
        <v>3</v>
      </c>
      <c r="F29" s="97" t="s">
        <v>101</v>
      </c>
      <c r="G29" s="90" t="s">
        <v>8</v>
      </c>
      <c r="H29" s="90"/>
      <c r="I29" s="90">
        <v>2</v>
      </c>
      <c r="J29" s="90">
        <v>9</v>
      </c>
      <c r="K29" s="126">
        <v>116.4</v>
      </c>
    </row>
    <row r="30" spans="1:21" s="17" customFormat="1" ht="17.399999999999999" x14ac:dyDescent="0.25">
      <c r="A30" s="89">
        <v>23</v>
      </c>
      <c r="B30" s="90">
        <v>3</v>
      </c>
      <c r="C30" s="90" t="s">
        <v>88</v>
      </c>
      <c r="D30" s="118" t="s">
        <v>160</v>
      </c>
      <c r="E30" s="94">
        <v>4</v>
      </c>
      <c r="F30" s="91" t="s">
        <v>106</v>
      </c>
      <c r="G30" s="90" t="s">
        <v>8</v>
      </c>
      <c r="H30" s="90" t="s">
        <v>108</v>
      </c>
      <c r="I30" s="90">
        <v>2</v>
      </c>
      <c r="J30" s="90">
        <v>9</v>
      </c>
      <c r="K30" s="126">
        <v>102.2</v>
      </c>
    </row>
    <row r="31" spans="1:21" s="17" customFormat="1" ht="17.399999999999999" x14ac:dyDescent="0.25">
      <c r="A31" s="90">
        <v>24</v>
      </c>
      <c r="B31" s="89">
        <v>4</v>
      </c>
      <c r="C31" s="90" t="s">
        <v>88</v>
      </c>
      <c r="D31" s="119" t="s">
        <v>82</v>
      </c>
      <c r="E31" s="94">
        <v>4</v>
      </c>
      <c r="F31" s="91" t="s">
        <v>146</v>
      </c>
      <c r="G31" s="90" t="s">
        <v>8</v>
      </c>
      <c r="H31" s="90" t="s">
        <v>108</v>
      </c>
      <c r="I31" s="90">
        <v>3</v>
      </c>
      <c r="J31" s="90">
        <v>10</v>
      </c>
      <c r="K31" s="126">
        <v>89.4</v>
      </c>
      <c r="L31" s="29"/>
      <c r="M31" s="29"/>
    </row>
    <row r="32" spans="1:21" s="17" customFormat="1" ht="17.399999999999999" x14ac:dyDescent="0.25">
      <c r="A32" s="90">
        <v>25</v>
      </c>
      <c r="B32" s="90">
        <v>5</v>
      </c>
      <c r="C32" s="90" t="s">
        <v>88</v>
      </c>
      <c r="D32" s="119" t="s">
        <v>78</v>
      </c>
      <c r="E32" s="94">
        <v>3</v>
      </c>
      <c r="F32" s="91" t="s">
        <v>142</v>
      </c>
      <c r="G32" s="90" t="s">
        <v>8</v>
      </c>
      <c r="H32" s="90" t="s">
        <v>108</v>
      </c>
      <c r="I32" s="90">
        <v>1</v>
      </c>
      <c r="J32" s="90">
        <v>8</v>
      </c>
      <c r="K32" s="126">
        <v>59.8</v>
      </c>
      <c r="L32" s="29"/>
      <c r="M32" s="29"/>
    </row>
    <row r="33" spans="1:21" s="17" customFormat="1" ht="17.399999999999999" x14ac:dyDescent="0.25">
      <c r="A33" s="89">
        <v>26</v>
      </c>
      <c r="B33" s="90">
        <v>6</v>
      </c>
      <c r="C33" s="90" t="s">
        <v>88</v>
      </c>
      <c r="D33" s="119" t="s">
        <v>78</v>
      </c>
      <c r="E33" s="94">
        <v>4</v>
      </c>
      <c r="F33" s="91" t="s">
        <v>132</v>
      </c>
      <c r="G33" s="90" t="s">
        <v>8</v>
      </c>
      <c r="H33" s="90" t="s">
        <v>108</v>
      </c>
      <c r="I33" s="90">
        <v>1</v>
      </c>
      <c r="J33" s="90">
        <v>8</v>
      </c>
      <c r="K33" s="126">
        <v>56.6</v>
      </c>
      <c r="L33" s="29"/>
      <c r="M33" s="29"/>
    </row>
    <row r="34" spans="1:21" s="17" customFormat="1" ht="17.399999999999999" x14ac:dyDescent="0.25">
      <c r="A34" s="90">
        <v>27</v>
      </c>
      <c r="B34" s="89">
        <v>7</v>
      </c>
      <c r="C34" s="90" t="s">
        <v>88</v>
      </c>
      <c r="D34" s="119" t="s">
        <v>78</v>
      </c>
      <c r="E34" s="94">
        <v>5</v>
      </c>
      <c r="F34" s="91" t="s">
        <v>134</v>
      </c>
      <c r="G34" s="90" t="s">
        <v>8</v>
      </c>
      <c r="H34" s="90" t="s">
        <v>108</v>
      </c>
      <c r="I34" s="90">
        <v>1</v>
      </c>
      <c r="J34" s="90">
        <v>9</v>
      </c>
      <c r="K34" s="126">
        <v>55.3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s="17" customFormat="1" ht="17.399999999999999" x14ac:dyDescent="0.25">
      <c r="A35" s="90">
        <v>28</v>
      </c>
      <c r="B35" s="90">
        <v>8</v>
      </c>
      <c r="C35" s="90" t="s">
        <v>88</v>
      </c>
      <c r="D35" s="119" t="s">
        <v>84</v>
      </c>
      <c r="E35" s="94">
        <v>6</v>
      </c>
      <c r="F35" s="91" t="s">
        <v>150</v>
      </c>
      <c r="G35" s="90" t="s">
        <v>8</v>
      </c>
      <c r="H35" s="90" t="s">
        <v>108</v>
      </c>
      <c r="I35" s="90">
        <v>2</v>
      </c>
      <c r="J35" s="90">
        <v>3</v>
      </c>
      <c r="K35" s="126">
        <v>50.4</v>
      </c>
      <c r="L35" s="29"/>
      <c r="M35" s="29"/>
    </row>
    <row r="36" spans="1:21" s="17" customFormat="1" ht="17.399999999999999" x14ac:dyDescent="0.25">
      <c r="A36" s="89">
        <v>29</v>
      </c>
      <c r="B36" s="90">
        <v>9</v>
      </c>
      <c r="C36" s="90" t="s">
        <v>88</v>
      </c>
      <c r="D36" s="119" t="s">
        <v>82</v>
      </c>
      <c r="E36" s="94">
        <v>6</v>
      </c>
      <c r="F36" s="91" t="s">
        <v>147</v>
      </c>
      <c r="G36" s="90" t="s">
        <v>8</v>
      </c>
      <c r="H36" s="90" t="s">
        <v>108</v>
      </c>
      <c r="I36" s="90">
        <v>1</v>
      </c>
      <c r="J36" s="90">
        <v>2</v>
      </c>
      <c r="K36" s="126">
        <v>41</v>
      </c>
      <c r="L36" s="29"/>
      <c r="M36" s="29"/>
    </row>
    <row r="37" spans="1:21" s="29" customFormat="1" ht="17.399999999999999" x14ac:dyDescent="0.25">
      <c r="A37" s="90">
        <v>30</v>
      </c>
      <c r="B37" s="89">
        <v>10</v>
      </c>
      <c r="C37" s="90" t="s">
        <v>88</v>
      </c>
      <c r="D37" s="119" t="s">
        <v>77</v>
      </c>
      <c r="E37" s="94">
        <v>2</v>
      </c>
      <c r="F37" s="91" t="s">
        <v>121</v>
      </c>
      <c r="G37" s="90" t="s">
        <v>8</v>
      </c>
      <c r="H37" s="90" t="s">
        <v>108</v>
      </c>
      <c r="I37" s="90">
        <v>3</v>
      </c>
      <c r="J37" s="90">
        <v>7</v>
      </c>
      <c r="K37" s="126">
        <v>24.6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17" customFormat="1" ht="17.399999999999999" x14ac:dyDescent="0.25">
      <c r="A38" s="90">
        <v>31</v>
      </c>
      <c r="B38" s="90">
        <v>11</v>
      </c>
      <c r="C38" s="90" t="s">
        <v>88</v>
      </c>
      <c r="D38" s="119" t="s">
        <v>78</v>
      </c>
      <c r="E38" s="94">
        <v>8</v>
      </c>
      <c r="F38" s="91" t="s">
        <v>136</v>
      </c>
      <c r="G38" s="90" t="s">
        <v>8</v>
      </c>
      <c r="H38" s="90" t="s">
        <v>108</v>
      </c>
      <c r="I38" s="90">
        <v>1</v>
      </c>
      <c r="J38" s="90">
        <v>8</v>
      </c>
      <c r="K38" s="126">
        <v>17.2</v>
      </c>
      <c r="L38" s="29"/>
      <c r="M38" s="29"/>
    </row>
    <row r="39" spans="1:21" s="17" customFormat="1" ht="17.399999999999999" x14ac:dyDescent="0.25">
      <c r="A39" s="89">
        <v>32</v>
      </c>
      <c r="B39" s="90">
        <v>12</v>
      </c>
      <c r="C39" s="90" t="s">
        <v>88</v>
      </c>
      <c r="D39" s="94" t="s">
        <v>78</v>
      </c>
      <c r="E39" s="94">
        <v>2</v>
      </c>
      <c r="F39" s="91" t="s">
        <v>124</v>
      </c>
      <c r="G39" s="90" t="s">
        <v>8</v>
      </c>
      <c r="H39" s="90" t="s">
        <v>108</v>
      </c>
      <c r="I39" s="90">
        <v>1</v>
      </c>
      <c r="J39" s="90">
        <v>7</v>
      </c>
      <c r="K39" s="126">
        <v>10</v>
      </c>
      <c r="L39" s="29"/>
      <c r="M39" s="29"/>
    </row>
    <row r="40" spans="1:21" s="17" customFormat="1" ht="17.399999999999999" x14ac:dyDescent="0.25">
      <c r="A40" s="90">
        <v>33</v>
      </c>
      <c r="B40" s="89">
        <v>1</v>
      </c>
      <c r="C40" s="90" t="s">
        <v>88</v>
      </c>
      <c r="D40" s="119" t="s">
        <v>87</v>
      </c>
      <c r="E40" s="94">
        <v>6</v>
      </c>
      <c r="F40" s="91" t="s">
        <v>153</v>
      </c>
      <c r="G40" s="90" t="s">
        <v>92</v>
      </c>
      <c r="H40" s="90"/>
      <c r="I40" s="90">
        <v>1</v>
      </c>
      <c r="J40" s="90">
        <v>1</v>
      </c>
      <c r="K40" s="126">
        <v>40.5</v>
      </c>
      <c r="L40" s="29"/>
      <c r="M40" s="29"/>
    </row>
    <row r="41" spans="1:21" s="17" customFormat="1" ht="17.399999999999999" x14ac:dyDescent="0.25">
      <c r="A41" s="90">
        <v>34</v>
      </c>
      <c r="B41" s="90">
        <v>2</v>
      </c>
      <c r="C41" s="90" t="s">
        <v>88</v>
      </c>
      <c r="D41" s="119" t="s">
        <v>77</v>
      </c>
      <c r="E41" s="94">
        <v>3</v>
      </c>
      <c r="F41" s="91" t="s">
        <v>122</v>
      </c>
      <c r="G41" s="90" t="s">
        <v>92</v>
      </c>
      <c r="H41" s="90"/>
      <c r="I41" s="90">
        <v>1</v>
      </c>
      <c r="J41" s="90">
        <v>1</v>
      </c>
      <c r="K41" s="126">
        <v>10.6</v>
      </c>
    </row>
    <row r="42" spans="1:21" s="17" customFormat="1" ht="22.8" customHeight="1" x14ac:dyDescent="0.25">
      <c r="A42" s="89">
        <v>35</v>
      </c>
      <c r="B42" s="90">
        <v>3</v>
      </c>
      <c r="C42" s="90" t="s">
        <v>88</v>
      </c>
      <c r="D42" s="118" t="s">
        <v>79</v>
      </c>
      <c r="E42" s="94">
        <v>2</v>
      </c>
      <c r="F42" s="91" t="s">
        <v>126</v>
      </c>
      <c r="G42" s="90" t="s">
        <v>92</v>
      </c>
      <c r="H42" s="90"/>
      <c r="I42" s="90">
        <v>1</v>
      </c>
      <c r="J42" s="90">
        <v>1</v>
      </c>
      <c r="K42" s="126">
        <v>8.6999999999999993</v>
      </c>
      <c r="L42" s="29"/>
      <c r="M42" s="29"/>
    </row>
    <row r="43" spans="1:21" s="17" customFormat="1" ht="17.399999999999999" x14ac:dyDescent="0.25">
      <c r="A43" s="90">
        <v>36</v>
      </c>
      <c r="B43" s="90">
        <v>1</v>
      </c>
      <c r="C43" s="90" t="s">
        <v>88</v>
      </c>
      <c r="D43" s="118" t="s">
        <v>160</v>
      </c>
      <c r="E43" s="94">
        <v>8</v>
      </c>
      <c r="F43" s="91" t="s">
        <v>163</v>
      </c>
      <c r="G43" s="90" t="s">
        <v>113</v>
      </c>
      <c r="H43" s="90"/>
      <c r="I43" s="90">
        <v>2</v>
      </c>
      <c r="J43" s="90">
        <v>3</v>
      </c>
      <c r="K43" s="126">
        <v>18.399999999999999</v>
      </c>
      <c r="L43" s="29"/>
      <c r="M43" s="29"/>
    </row>
    <row r="44" spans="1:21" s="17" customFormat="1" ht="17.399999999999999" x14ac:dyDescent="0.25">
      <c r="A44" s="90">
        <v>37</v>
      </c>
      <c r="B44" s="90">
        <v>1</v>
      </c>
      <c r="C44" s="90" t="s">
        <v>88</v>
      </c>
      <c r="D44" s="119" t="s">
        <v>87</v>
      </c>
      <c r="E44" s="94">
        <v>7</v>
      </c>
      <c r="F44" s="91" t="s">
        <v>155</v>
      </c>
      <c r="G44" s="90" t="s">
        <v>52</v>
      </c>
      <c r="H44" s="90"/>
      <c r="I44" s="90">
        <v>1</v>
      </c>
      <c r="J44" s="90">
        <v>3</v>
      </c>
      <c r="K44" s="126">
        <v>39</v>
      </c>
      <c r="L44" s="29"/>
      <c r="M44" s="29"/>
    </row>
    <row r="45" spans="1:21" s="17" customFormat="1" ht="17.399999999999999" x14ac:dyDescent="0.25">
      <c r="A45" s="89">
        <v>38</v>
      </c>
      <c r="B45" s="89">
        <v>1</v>
      </c>
      <c r="C45" s="90" t="s">
        <v>88</v>
      </c>
      <c r="D45" s="119" t="s">
        <v>84</v>
      </c>
      <c r="E45" s="94">
        <v>1</v>
      </c>
      <c r="F45" s="91" t="s">
        <v>99</v>
      </c>
      <c r="G45" s="90" t="s">
        <v>14</v>
      </c>
      <c r="H45" s="90"/>
      <c r="I45" s="90">
        <v>4</v>
      </c>
      <c r="J45" s="90">
        <v>4</v>
      </c>
      <c r="K45" s="126">
        <v>138.1</v>
      </c>
      <c r="N45" s="29"/>
      <c r="O45" s="29"/>
      <c r="P45" s="29"/>
      <c r="Q45" s="29"/>
      <c r="R45" s="29"/>
      <c r="S45" s="29"/>
      <c r="T45" s="29"/>
      <c r="U45" s="29"/>
    </row>
    <row r="46" spans="1:21" s="17" customFormat="1" ht="17.399999999999999" x14ac:dyDescent="0.25">
      <c r="A46" s="90">
        <v>39</v>
      </c>
      <c r="B46" s="90">
        <v>2</v>
      </c>
      <c r="C46" s="90" t="s">
        <v>88</v>
      </c>
      <c r="D46" s="119" t="s">
        <v>87</v>
      </c>
      <c r="E46" s="94">
        <v>2</v>
      </c>
      <c r="F46" s="91" t="s">
        <v>86</v>
      </c>
      <c r="G46" s="90" t="s">
        <v>14</v>
      </c>
      <c r="H46" s="90"/>
      <c r="I46" s="90">
        <v>4</v>
      </c>
      <c r="J46" s="90">
        <v>4</v>
      </c>
      <c r="K46" s="126">
        <v>121.5</v>
      </c>
    </row>
    <row r="47" spans="1:21" s="17" customFormat="1" ht="17.399999999999999" x14ac:dyDescent="0.25">
      <c r="A47" s="90">
        <v>40</v>
      </c>
      <c r="B47" s="90">
        <v>3</v>
      </c>
      <c r="C47" s="90" t="s">
        <v>88</v>
      </c>
      <c r="D47" s="119" t="s">
        <v>77</v>
      </c>
      <c r="E47" s="94">
        <v>1</v>
      </c>
      <c r="F47" s="91" t="s">
        <v>119</v>
      </c>
      <c r="G47" s="90" t="s">
        <v>14</v>
      </c>
      <c r="H47" s="90" t="s">
        <v>120</v>
      </c>
      <c r="I47" s="90">
        <v>2</v>
      </c>
      <c r="J47" s="90">
        <v>1</v>
      </c>
      <c r="K47" s="126">
        <v>109.7</v>
      </c>
    </row>
    <row r="48" spans="1:21" s="17" customFormat="1" ht="17.399999999999999" x14ac:dyDescent="0.25">
      <c r="A48" s="89">
        <v>41</v>
      </c>
      <c r="B48" s="89">
        <v>4</v>
      </c>
      <c r="C48" s="90" t="s">
        <v>88</v>
      </c>
      <c r="D48" s="119" t="s">
        <v>78</v>
      </c>
      <c r="E48" s="94">
        <v>1</v>
      </c>
      <c r="F48" s="91" t="s">
        <v>75</v>
      </c>
      <c r="G48" s="90" t="s">
        <v>14</v>
      </c>
      <c r="H48" s="90"/>
      <c r="I48" s="90">
        <v>3</v>
      </c>
      <c r="J48" s="90">
        <v>5</v>
      </c>
      <c r="K48" s="126">
        <v>104.5</v>
      </c>
      <c r="L48" s="29"/>
      <c r="M48" s="29"/>
    </row>
    <row r="49" spans="1:21" s="29" customFormat="1" ht="17.399999999999999" x14ac:dyDescent="0.25">
      <c r="A49" s="90">
        <v>42</v>
      </c>
      <c r="B49" s="90">
        <v>5</v>
      </c>
      <c r="C49" s="90" t="s">
        <v>88</v>
      </c>
      <c r="D49" s="118" t="s">
        <v>160</v>
      </c>
      <c r="E49" s="94">
        <v>5</v>
      </c>
      <c r="F49" s="91" t="s">
        <v>107</v>
      </c>
      <c r="G49" s="90" t="s">
        <v>14</v>
      </c>
      <c r="H49" s="90"/>
      <c r="I49" s="90">
        <v>2</v>
      </c>
      <c r="J49" s="90">
        <v>1</v>
      </c>
      <c r="K49" s="126">
        <v>101.3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17" customFormat="1" ht="17.399999999999999" x14ac:dyDescent="0.25">
      <c r="A50" s="90">
        <v>43</v>
      </c>
      <c r="B50" s="90">
        <v>6</v>
      </c>
      <c r="C50" s="90" t="s">
        <v>88</v>
      </c>
      <c r="D50" s="118" t="s">
        <v>160</v>
      </c>
      <c r="E50" s="94">
        <v>2</v>
      </c>
      <c r="F50" s="91" t="s">
        <v>85</v>
      </c>
      <c r="G50" s="90" t="s">
        <v>14</v>
      </c>
      <c r="H50" s="90"/>
      <c r="I50" s="90">
        <v>3</v>
      </c>
      <c r="J50" s="90">
        <v>4</v>
      </c>
      <c r="K50" s="126">
        <v>99</v>
      </c>
    </row>
    <row r="51" spans="1:21" s="17" customFormat="1" ht="17.399999999999999" x14ac:dyDescent="0.25">
      <c r="A51" s="89">
        <v>44</v>
      </c>
      <c r="B51" s="89">
        <v>7</v>
      </c>
      <c r="C51" s="90" t="s">
        <v>88</v>
      </c>
      <c r="D51" s="119" t="s">
        <v>81</v>
      </c>
      <c r="E51" s="90">
        <v>2</v>
      </c>
      <c r="F51" s="97" t="s">
        <v>54</v>
      </c>
      <c r="G51" s="90" t="s">
        <v>14</v>
      </c>
      <c r="H51" s="90" t="s">
        <v>55</v>
      </c>
      <c r="I51" s="90" t="s">
        <v>129</v>
      </c>
      <c r="J51" s="90"/>
      <c r="K51" s="126">
        <v>77.599999999999994</v>
      </c>
      <c r="L51" s="29"/>
      <c r="M51" s="29"/>
    </row>
    <row r="52" spans="1:21" s="17" customFormat="1" ht="17.399999999999999" x14ac:dyDescent="0.25">
      <c r="A52" s="90">
        <v>45</v>
      </c>
      <c r="B52" s="90">
        <v>8</v>
      </c>
      <c r="C52" s="90" t="s">
        <v>88</v>
      </c>
      <c r="D52" s="118" t="s">
        <v>160</v>
      </c>
      <c r="E52" s="94">
        <v>7</v>
      </c>
      <c r="F52" s="91" t="s">
        <v>162</v>
      </c>
      <c r="G52" s="90" t="s">
        <v>14</v>
      </c>
      <c r="H52" s="90"/>
      <c r="I52" s="90">
        <v>3</v>
      </c>
      <c r="J52" s="90">
        <v>2</v>
      </c>
      <c r="K52" s="126">
        <v>74</v>
      </c>
      <c r="L52" s="29"/>
      <c r="M52" s="29"/>
    </row>
    <row r="53" spans="1:21" s="17" customFormat="1" ht="17.399999999999999" x14ac:dyDescent="0.25">
      <c r="A53" s="90">
        <v>46</v>
      </c>
      <c r="B53" s="90">
        <v>9</v>
      </c>
      <c r="C53" s="90" t="s">
        <v>88</v>
      </c>
      <c r="D53" s="119" t="s">
        <v>77</v>
      </c>
      <c r="E53" s="94">
        <v>1</v>
      </c>
      <c r="F53" s="91" t="s">
        <v>93</v>
      </c>
      <c r="G53" s="90" t="s">
        <v>14</v>
      </c>
      <c r="H53" s="90" t="s">
        <v>128</v>
      </c>
      <c r="I53" s="90" t="s">
        <v>18</v>
      </c>
      <c r="J53" s="90">
        <v>1</v>
      </c>
      <c r="K53" s="126">
        <v>73</v>
      </c>
      <c r="L53" s="29"/>
      <c r="M53" s="29"/>
    </row>
    <row r="54" spans="1:21" s="17" customFormat="1" ht="17.399999999999999" x14ac:dyDescent="0.25">
      <c r="A54" s="89">
        <v>47</v>
      </c>
      <c r="B54" s="89">
        <v>10</v>
      </c>
      <c r="C54" s="90" t="s">
        <v>88</v>
      </c>
      <c r="D54" s="119" t="s">
        <v>84</v>
      </c>
      <c r="E54" s="94">
        <v>5</v>
      </c>
      <c r="F54" s="91" t="s">
        <v>151</v>
      </c>
      <c r="G54" s="90" t="s">
        <v>14</v>
      </c>
      <c r="H54" s="90"/>
      <c r="I54" s="90">
        <v>1</v>
      </c>
      <c r="J54" s="90">
        <v>2</v>
      </c>
      <c r="K54" s="126">
        <v>61.1</v>
      </c>
      <c r="L54" s="29"/>
      <c r="M54" s="29"/>
    </row>
    <row r="55" spans="1:21" s="17" customFormat="1" ht="17.399999999999999" x14ac:dyDescent="0.25">
      <c r="A55" s="90">
        <v>48</v>
      </c>
      <c r="B55" s="90">
        <v>11</v>
      </c>
      <c r="C55" s="90" t="s">
        <v>88</v>
      </c>
      <c r="D55" s="119" t="s">
        <v>78</v>
      </c>
      <c r="E55" s="94">
        <v>7</v>
      </c>
      <c r="F55" s="91" t="s">
        <v>133</v>
      </c>
      <c r="G55" s="90" t="s">
        <v>14</v>
      </c>
      <c r="H55" s="90"/>
      <c r="I55" s="90">
        <v>1</v>
      </c>
      <c r="J55" s="90">
        <v>4</v>
      </c>
      <c r="K55" s="126">
        <v>18</v>
      </c>
      <c r="L55" s="29"/>
      <c r="M55" s="29"/>
    </row>
    <row r="56" spans="1:21" s="29" customFormat="1" ht="17.399999999999999" x14ac:dyDescent="0.25">
      <c r="A56" s="90">
        <v>49</v>
      </c>
      <c r="B56" s="89">
        <v>1</v>
      </c>
      <c r="C56" s="90" t="s">
        <v>88</v>
      </c>
      <c r="D56" s="119" t="s">
        <v>82</v>
      </c>
      <c r="E56" s="94">
        <v>2</v>
      </c>
      <c r="F56" s="91" t="s">
        <v>138</v>
      </c>
      <c r="G56" s="90" t="s">
        <v>110</v>
      </c>
      <c r="H56" s="90" t="s">
        <v>143</v>
      </c>
      <c r="I56" s="90" t="s">
        <v>18</v>
      </c>
      <c r="J56" s="90"/>
      <c r="K56" s="126">
        <v>162.30000000000001</v>
      </c>
      <c r="N56" s="17"/>
      <c r="O56" s="17"/>
      <c r="P56" s="17"/>
      <c r="Q56" s="17"/>
      <c r="R56" s="17"/>
      <c r="S56" s="17"/>
      <c r="T56" s="17"/>
      <c r="U56" s="17"/>
    </row>
    <row r="57" spans="1:21" s="17" customFormat="1" ht="17.399999999999999" x14ac:dyDescent="0.25">
      <c r="A57" s="89">
        <v>50</v>
      </c>
      <c r="B57" s="90">
        <v>2</v>
      </c>
      <c r="C57" s="90" t="s">
        <v>88</v>
      </c>
      <c r="D57" s="119" t="s">
        <v>82</v>
      </c>
      <c r="E57" s="94">
        <v>3</v>
      </c>
      <c r="F57" s="97" t="s">
        <v>98</v>
      </c>
      <c r="G57" s="90" t="s">
        <v>110</v>
      </c>
      <c r="H57" s="90"/>
      <c r="I57" s="90" t="s">
        <v>18</v>
      </c>
      <c r="J57" s="90">
        <v>1</v>
      </c>
      <c r="K57" s="126">
        <v>114.3</v>
      </c>
      <c r="N57" s="29"/>
      <c r="O57" s="29"/>
      <c r="P57" s="29"/>
      <c r="Q57" s="29"/>
      <c r="R57" s="29"/>
      <c r="S57" s="29"/>
      <c r="T57" s="29"/>
      <c r="U57" s="29"/>
    </row>
    <row r="58" spans="1:21" s="17" customFormat="1" ht="17.399999999999999" x14ac:dyDescent="0.25">
      <c r="A58" s="90">
        <v>51</v>
      </c>
      <c r="B58" s="89">
        <v>1</v>
      </c>
      <c r="C58" s="90" t="s">
        <v>88</v>
      </c>
      <c r="D58" s="118" t="s">
        <v>160</v>
      </c>
      <c r="E58" s="94">
        <v>1</v>
      </c>
      <c r="F58" s="91" t="s">
        <v>105</v>
      </c>
      <c r="G58" s="90" t="s">
        <v>35</v>
      </c>
      <c r="H58" s="90"/>
      <c r="I58" s="90" t="s">
        <v>129</v>
      </c>
      <c r="J58" s="90"/>
      <c r="K58" s="126">
        <v>206.6</v>
      </c>
    </row>
    <row r="59" spans="1:21" s="17" customFormat="1" ht="17.399999999999999" x14ac:dyDescent="0.25">
      <c r="A59" s="90">
        <v>52</v>
      </c>
      <c r="B59" s="90">
        <v>2</v>
      </c>
      <c r="C59" s="90" t="s">
        <v>88</v>
      </c>
      <c r="D59" s="119" t="s">
        <v>87</v>
      </c>
      <c r="E59" s="94">
        <v>1</v>
      </c>
      <c r="F59" s="91" t="s">
        <v>83</v>
      </c>
      <c r="G59" s="90" t="s">
        <v>35</v>
      </c>
      <c r="H59" s="90"/>
      <c r="I59" s="90">
        <v>3</v>
      </c>
      <c r="J59" s="90">
        <v>2</v>
      </c>
      <c r="K59" s="126">
        <v>137.1</v>
      </c>
    </row>
    <row r="60" spans="1:21" s="17" customFormat="1" ht="17.399999999999999" x14ac:dyDescent="0.25">
      <c r="A60" s="89">
        <v>53</v>
      </c>
      <c r="B60" s="89">
        <v>3</v>
      </c>
      <c r="C60" s="90" t="s">
        <v>88</v>
      </c>
      <c r="D60" s="119" t="s">
        <v>84</v>
      </c>
      <c r="E60" s="94">
        <v>2</v>
      </c>
      <c r="F60" s="91" t="s">
        <v>139</v>
      </c>
      <c r="G60" s="90" t="s">
        <v>35</v>
      </c>
      <c r="H60" s="90"/>
      <c r="I60" s="90">
        <v>1</v>
      </c>
      <c r="J60" s="90">
        <v>3</v>
      </c>
      <c r="K60" s="126">
        <v>131.1</v>
      </c>
      <c r="L60" s="29"/>
      <c r="M60" s="29"/>
    </row>
    <row r="61" spans="1:21" s="17" customFormat="1" ht="17.399999999999999" x14ac:dyDescent="0.25">
      <c r="A61" s="90">
        <v>54</v>
      </c>
      <c r="B61" s="90">
        <v>4</v>
      </c>
      <c r="C61" s="90" t="s">
        <v>88</v>
      </c>
      <c r="D61" s="119" t="s">
        <v>84</v>
      </c>
      <c r="E61" s="94">
        <v>3</v>
      </c>
      <c r="F61" s="97" t="s">
        <v>100</v>
      </c>
      <c r="G61" s="90" t="s">
        <v>35</v>
      </c>
      <c r="H61" s="90"/>
      <c r="I61" s="90" t="s">
        <v>129</v>
      </c>
      <c r="J61" s="90"/>
      <c r="K61" s="126">
        <v>119.1</v>
      </c>
    </row>
    <row r="62" spans="1:21" s="17" customFormat="1" ht="17.399999999999999" x14ac:dyDescent="0.25">
      <c r="A62" s="90">
        <v>55</v>
      </c>
      <c r="B62" s="89">
        <v>5</v>
      </c>
      <c r="C62" s="90" t="s">
        <v>88</v>
      </c>
      <c r="D62" s="119" t="s">
        <v>87</v>
      </c>
      <c r="E62" s="94">
        <v>4</v>
      </c>
      <c r="F62" s="91" t="s">
        <v>152</v>
      </c>
      <c r="G62" s="90" t="s">
        <v>35</v>
      </c>
      <c r="H62" s="90"/>
      <c r="I62" s="90">
        <v>1</v>
      </c>
      <c r="J62" s="90">
        <v>3</v>
      </c>
      <c r="K62" s="126">
        <v>81.7</v>
      </c>
      <c r="L62" s="29"/>
      <c r="M62" s="29"/>
    </row>
    <row r="63" spans="1:21" s="29" customFormat="1" ht="17.399999999999999" x14ac:dyDescent="0.25">
      <c r="A63" s="89">
        <v>56</v>
      </c>
      <c r="B63" s="90">
        <v>6</v>
      </c>
      <c r="C63" s="90" t="s">
        <v>88</v>
      </c>
      <c r="D63" s="119" t="s">
        <v>81</v>
      </c>
      <c r="E63" s="94">
        <v>1</v>
      </c>
      <c r="F63" s="91" t="s">
        <v>95</v>
      </c>
      <c r="G63" s="90" t="s">
        <v>35</v>
      </c>
      <c r="H63" s="90"/>
      <c r="I63" s="90">
        <v>2</v>
      </c>
      <c r="J63" s="90">
        <v>4</v>
      </c>
      <c r="K63" s="126">
        <v>77.900000000000006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17" customFormat="1" ht="17.399999999999999" x14ac:dyDescent="0.25">
      <c r="A64" s="90">
        <v>57</v>
      </c>
      <c r="B64" s="89">
        <v>7</v>
      </c>
      <c r="C64" s="90" t="s">
        <v>88</v>
      </c>
      <c r="D64" s="119" t="s">
        <v>81</v>
      </c>
      <c r="E64" s="94">
        <v>4</v>
      </c>
      <c r="F64" s="91" t="s">
        <v>130</v>
      </c>
      <c r="G64" s="90" t="s">
        <v>35</v>
      </c>
      <c r="H64" s="90"/>
      <c r="I64" s="90">
        <v>3</v>
      </c>
      <c r="J64" s="90">
        <v>2</v>
      </c>
      <c r="K64" s="126">
        <v>44</v>
      </c>
      <c r="L64" s="29"/>
      <c r="M64" s="29"/>
    </row>
    <row r="65" spans="1:21" s="17" customFormat="1" ht="17.399999999999999" x14ac:dyDescent="0.25">
      <c r="A65" s="90">
        <v>58</v>
      </c>
      <c r="B65" s="89">
        <v>1</v>
      </c>
      <c r="C65" s="90" t="s">
        <v>88</v>
      </c>
      <c r="D65" s="119" t="s">
        <v>82</v>
      </c>
      <c r="E65" s="94"/>
      <c r="F65" s="91" t="s">
        <v>145</v>
      </c>
      <c r="G65" s="90" t="s">
        <v>21</v>
      </c>
      <c r="H65" s="90"/>
      <c r="I65" s="90">
        <v>1</v>
      </c>
      <c r="J65" s="90">
        <v>2</v>
      </c>
      <c r="K65" s="96" t="s">
        <v>6</v>
      </c>
      <c r="L65" s="29"/>
      <c r="M65" s="29"/>
    </row>
    <row r="66" spans="1:21" s="29" customFormat="1" ht="17.399999999999999" x14ac:dyDescent="0.25">
      <c r="A66" s="89">
        <v>59</v>
      </c>
      <c r="B66" s="89">
        <v>2</v>
      </c>
      <c r="C66" s="90" t="s">
        <v>88</v>
      </c>
      <c r="D66" s="119" t="s">
        <v>84</v>
      </c>
      <c r="E66" s="94">
        <v>4</v>
      </c>
      <c r="F66" s="91" t="s">
        <v>97</v>
      </c>
      <c r="G66" s="90" t="s">
        <v>21</v>
      </c>
      <c r="H66" s="90"/>
      <c r="I66" s="90">
        <v>4</v>
      </c>
      <c r="J66" s="90">
        <v>1</v>
      </c>
      <c r="K66" s="126">
        <v>113.3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17" customFormat="1" ht="17.399999999999999" x14ac:dyDescent="0.25">
      <c r="A67" s="90">
        <v>60</v>
      </c>
      <c r="B67" s="89">
        <v>3</v>
      </c>
      <c r="C67" s="90" t="s">
        <v>88</v>
      </c>
      <c r="D67" s="94" t="s">
        <v>78</v>
      </c>
      <c r="E67" s="94">
        <v>1</v>
      </c>
      <c r="F67" s="91" t="s">
        <v>73</v>
      </c>
      <c r="G67" s="90" t="s">
        <v>21</v>
      </c>
      <c r="H67" s="90" t="s">
        <v>53</v>
      </c>
      <c r="I67" s="90">
        <v>3</v>
      </c>
      <c r="J67" s="90">
        <v>2</v>
      </c>
      <c r="K67" s="126">
        <v>29.9</v>
      </c>
      <c r="L67" s="29"/>
      <c r="M67" s="29"/>
    </row>
    <row r="68" spans="1:21" s="17" customFormat="1" ht="17.399999999999999" x14ac:dyDescent="0.25">
      <c r="A68" s="90">
        <v>61</v>
      </c>
      <c r="B68" s="89">
        <v>4</v>
      </c>
      <c r="C68" s="90" t="s">
        <v>88</v>
      </c>
      <c r="D68" s="118" t="s">
        <v>79</v>
      </c>
      <c r="E68" s="94">
        <v>1</v>
      </c>
      <c r="F68" s="91" t="s">
        <v>91</v>
      </c>
      <c r="G68" s="90" t="s">
        <v>21</v>
      </c>
      <c r="H68" s="90"/>
      <c r="I68" s="90">
        <v>2</v>
      </c>
      <c r="J68" s="90">
        <v>1</v>
      </c>
      <c r="K68" s="126">
        <v>11.04</v>
      </c>
      <c r="L68" s="29"/>
      <c r="M68" s="29"/>
    </row>
  </sheetData>
  <sortState ref="A8:U89">
    <sortCondition ref="G8:G89"/>
    <sortCondition descending="1" ref="K8:K89"/>
  </sortState>
  <mergeCells count="3">
    <mergeCell ref="A1:K1"/>
    <mergeCell ref="A2:K2"/>
    <mergeCell ref="A3:K3"/>
  </mergeCells>
  <phoneticPr fontId="0" type="noConversion"/>
  <printOptions horizontalCentered="1"/>
  <pageMargins left="0.62992125984251968" right="0.27559055118110237" top="0.27559055118110237" bottom="0.39370078740157483" header="0.19685039370078741" footer="0.19685039370078741"/>
  <pageSetup paperSize="9" scale="69" orientation="portrait" r:id="rId1"/>
  <headerFooter alignWithMargins="0">
    <oddFooter>&amp;LВиконавець: Пархоменко В.К.&amp;R&amp;D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Командний протокол</vt:lpstr>
      <vt:lpstr>Особиста першість</vt:lpstr>
      <vt:lpstr>Розширений ком.прот.</vt:lpstr>
      <vt:lpstr>Учасники</vt:lpstr>
    </vt:vector>
  </TitlesOfParts>
  <Company>NAUU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Fizkultura</dc:creator>
  <cp:lastModifiedBy>Admin</cp:lastModifiedBy>
  <cp:lastPrinted>2019-03-13T19:25:57Z</cp:lastPrinted>
  <dcterms:created xsi:type="dcterms:W3CDTF">2004-05-20T09:02:03Z</dcterms:created>
  <dcterms:modified xsi:type="dcterms:W3CDTF">2019-03-13T19:42:42Z</dcterms:modified>
</cp:coreProperties>
</file>