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7935" activeTab="2"/>
  </bookViews>
  <sheets>
    <sheet name="Командний протокол" sheetId="1" r:id="rId1"/>
    <sheet name="розклад" sheetId="2" r:id="rId2"/>
    <sheet name="сітка" sheetId="3" r:id="rId3"/>
  </sheets>
  <externalReferences>
    <externalReference r:id="rId6"/>
  </externalReference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<sst xmlns="http://schemas.openxmlformats.org/spreadsheetml/2006/main" count="133" uniqueCount="107">
  <si>
    <t>Головний суддя</t>
  </si>
  <si>
    <t>Команда факультет/ННІ</t>
  </si>
  <si>
    <t>Протокол з виду програми свята</t>
  </si>
  <si>
    <t>№ за жер.</t>
  </si>
  <si>
    <t>Скоро-
чення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</si>
  <si>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</si>
  <si>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</si>
  <si>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</si>
  <si>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ветеринарної медицини</t>
  </si>
  <si>
    <t>Агробіологічний факультет</t>
  </si>
  <si>
    <t>Факультет інформаційних технологій</t>
  </si>
  <si>
    <t>Механіко-технологічний факультет</t>
  </si>
  <si>
    <t>ННІ енергетики, автоматики і енергозбереження</t>
  </si>
  <si>
    <t>Факультет харчових технологій та управління якістю продукції АПК</t>
  </si>
  <si>
    <t>ГП</t>
  </si>
  <si>
    <t>КД</t>
  </si>
  <si>
    <t>ХТУЯ</t>
  </si>
  <si>
    <t>Екон.</t>
  </si>
  <si>
    <t>ЗВ</t>
  </si>
  <si>
    <t>ЗРБЕ</t>
  </si>
  <si>
    <t>АМ</t>
  </si>
  <si>
    <t>Вет.</t>
  </si>
  <si>
    <t>Агро.</t>
  </si>
  <si>
    <t>ІТ</t>
  </si>
  <si>
    <t>МТ</t>
  </si>
  <si>
    <t>ЛСПГ</t>
  </si>
  <si>
    <t>ТВБ</t>
  </si>
  <si>
    <t>Юрид.</t>
  </si>
  <si>
    <t>ЕАЕ</t>
  </si>
  <si>
    <t>ПДО</t>
  </si>
  <si>
    <t>ННІ післядипломної освіти</t>
  </si>
  <si>
    <t>Місце</t>
  </si>
  <si>
    <t>Бали</t>
  </si>
  <si>
    <t>В. Прохніч</t>
  </si>
  <si>
    <t xml:space="preserve">ННІ лісового і  садово-паркового  господарства </t>
  </si>
  <si>
    <t>Факультет  землевпорядкування</t>
  </si>
  <si>
    <t>Факультет аграрного  менеджменту</t>
  </si>
  <si>
    <t>Факультет конструювання та дизайну</t>
  </si>
  <si>
    <t>Факультет тваринництва та водних біоресурсів</t>
  </si>
  <si>
    <t xml:space="preserve">Юридичний факультет </t>
  </si>
  <si>
    <t>Фізкультурне свято з нагоди «Дня НУБіП України 2017»</t>
  </si>
  <si>
    <t>Розклад та результати зустрічей команд по турах</t>
  </si>
  <si>
    <t>№ гри</t>
  </si>
  <si>
    <t>Команда 1</t>
  </si>
  <si>
    <t>Команда 2</t>
  </si>
  <si>
    <t>Результат</t>
  </si>
  <si>
    <t>W1</t>
  </si>
  <si>
    <t>W2</t>
  </si>
  <si>
    <t>W3</t>
  </si>
  <si>
    <t>W4</t>
  </si>
  <si>
    <t>W5</t>
  </si>
  <si>
    <t>W6</t>
  </si>
  <si>
    <t>W7</t>
  </si>
  <si>
    <t>W8</t>
  </si>
  <si>
    <t>L7</t>
  </si>
  <si>
    <t>L8</t>
  </si>
  <si>
    <t>L5</t>
  </si>
  <si>
    <t>L6</t>
  </si>
  <si>
    <t>L3</t>
  </si>
  <si>
    <t>L4</t>
  </si>
  <si>
    <t>L1</t>
  </si>
  <si>
    <t>L2</t>
  </si>
  <si>
    <t>W13</t>
  </si>
  <si>
    <t>L10</t>
  </si>
  <si>
    <t>W14</t>
  </si>
  <si>
    <t>L9</t>
  </si>
  <si>
    <t>W15</t>
  </si>
  <si>
    <t>L12</t>
  </si>
  <si>
    <t>W16</t>
  </si>
  <si>
    <t>L11</t>
  </si>
  <si>
    <t>W9</t>
  </si>
  <si>
    <t>W10</t>
  </si>
  <si>
    <t>W11</t>
  </si>
  <si>
    <t>W12</t>
  </si>
  <si>
    <t>W17</t>
  </si>
  <si>
    <t>W18</t>
  </si>
  <si>
    <t>W19</t>
  </si>
  <si>
    <t>W20</t>
  </si>
  <si>
    <t>L22</t>
  </si>
  <si>
    <t>W23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</si>
  <si>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</si>
  <si>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</si>
  <si>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</si>
  <si>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</si>
  <si>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</si>
  <si>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</si>
  <si>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</si>
  <si>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</si>
  <si>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</si>
  <si>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</si>
  <si>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 xml:space="preserve">W - переможець </t>
  </si>
  <si>
    <t xml:space="preserve">L - переможений </t>
  </si>
  <si>
    <t>Головний суддя з шашок</t>
  </si>
  <si>
    <t>Головний секретар з шашок</t>
  </si>
  <si>
    <t>Навчальний корпус №__, читальна зала</t>
  </si>
  <si>
    <t>Сітка змагань</t>
  </si>
  <si>
    <t>Сітка Winner's</t>
  </si>
  <si>
    <t>Фінал</t>
  </si>
  <si>
    <t>3-4 місце</t>
  </si>
  <si>
    <t xml:space="preserve">W-переможець </t>
  </si>
  <si>
    <t xml:space="preserve">L-переможений </t>
  </si>
  <si>
    <t>Головний секретар</t>
  </si>
  <si>
    <t>_________</t>
  </si>
  <si>
    <t>25.05.2017 р.</t>
  </si>
  <si>
    <t>2. Ш а ш к и (студенти)</t>
  </si>
  <si>
    <t>________</t>
  </si>
  <si>
    <t>Ш а ш к 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</si>
</sst>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dd/mm/yy;@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5"/>
      <name val="Arial"/>
      <family val="2"/>
    </font>
    <font>
      <sz val="16"/>
      <color indexed="15"/>
      <name val="Arial"/>
      <family val="2"/>
    </font>
    <font>
      <sz val="18"/>
      <color indexed="15"/>
      <name val="Arial"/>
      <family val="2"/>
    </font>
    <font>
      <b/>
      <sz val="14"/>
      <color indexed="15"/>
      <name val="Arial"/>
      <family val="2"/>
    </font>
    <font>
      <b/>
      <sz val="18"/>
      <color indexed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hair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/>
      <bottom/>
    </border>
    <border>
      <left style="medium"/>
      <right style="hair"/>
      <top style="hair"/>
      <bottom style="medium"/>
    </border>
    <border>
      <left/>
      <right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right" vertical="center"/>
    </xf>
    <xf numFmtId="0" fontId="3" fillId="0" borderId="0" xfId="54" applyFont="1">
      <alignment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54" applyFont="1">
      <alignment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49" fontId="3" fillId="0" borderId="0" xfId="54" applyNumberFormat="1" applyFont="1">
      <alignment/>
      <protection/>
    </xf>
    <xf numFmtId="0" fontId="3" fillId="24" borderId="0" xfId="54" applyFont="1" applyFill="1" applyAlignment="1">
      <alignment horizontal="center" vertical="center" wrapText="1"/>
      <protection/>
    </xf>
    <xf numFmtId="0" fontId="3" fillId="0" borderId="0" xfId="54" applyFont="1" applyAlignment="1">
      <alignment horizontal="left" vertical="center"/>
      <protection/>
    </xf>
    <xf numFmtId="49" fontId="3" fillId="0" borderId="0" xfId="54" applyNumberFormat="1" applyFont="1" applyAlignment="1">
      <alignment horizontal="left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0" fontId="3" fillId="24" borderId="0" xfId="54" applyFont="1" applyFill="1">
      <alignment/>
      <protection/>
    </xf>
    <xf numFmtId="0" fontId="8" fillId="24" borderId="0" xfId="0" applyFont="1" applyFill="1" applyAlignment="1">
      <alignment/>
    </xf>
    <xf numFmtId="0" fontId="2" fillId="24" borderId="0" xfId="54" applyFont="1" applyFill="1">
      <alignment/>
      <protection/>
    </xf>
    <xf numFmtId="0" fontId="3" fillId="24" borderId="0" xfId="0" applyFont="1" applyFill="1" applyAlignment="1">
      <alignment vertical="center"/>
    </xf>
    <xf numFmtId="0" fontId="9" fillId="24" borderId="0" xfId="54" applyFont="1" applyFill="1">
      <alignment/>
      <protection/>
    </xf>
    <xf numFmtId="0" fontId="3" fillId="24" borderId="0" xfId="54" applyFont="1" applyFill="1" applyAlignment="1">
      <alignment horizontal="left"/>
      <protection/>
    </xf>
    <xf numFmtId="0" fontId="3" fillId="24" borderId="0" xfId="54" applyFont="1" applyFill="1" applyBorder="1" applyAlignment="1">
      <alignment/>
      <protection/>
    </xf>
    <xf numFmtId="0" fontId="3" fillId="24" borderId="11" xfId="54" applyFont="1" applyFill="1" applyBorder="1" applyAlignment="1">
      <alignment horizontal="center" vertical="center"/>
      <protection/>
    </xf>
    <xf numFmtId="0" fontId="3" fillId="24" borderId="12" xfId="54" applyFont="1" applyFill="1" applyBorder="1" applyAlignment="1">
      <alignment horizontal="center" vertical="center"/>
      <protection/>
    </xf>
    <xf numFmtId="0" fontId="3" fillId="24" borderId="13" xfId="54" applyFont="1" applyFill="1" applyBorder="1" applyAlignment="1">
      <alignment horizontal="center"/>
      <protection/>
    </xf>
    <xf numFmtId="0" fontId="4" fillId="24" borderId="14" xfId="54" applyFont="1" applyFill="1" applyBorder="1" applyAlignment="1">
      <alignment horizontal="left" vertical="center"/>
      <protection/>
    </xf>
    <xf numFmtId="0" fontId="4" fillId="24" borderId="14" xfId="54" applyFont="1" applyFill="1" applyBorder="1" applyAlignment="1">
      <alignment horizontal="right" vertical="center"/>
      <protection/>
    </xf>
    <xf numFmtId="0" fontId="4" fillId="24" borderId="14" xfId="54" applyFont="1" applyFill="1" applyBorder="1" applyAlignment="1">
      <alignment horizontal="center" vertical="center"/>
      <protection/>
    </xf>
    <xf numFmtId="1" fontId="3" fillId="24" borderId="15" xfId="54" applyNumberFormat="1" applyFont="1" applyFill="1" applyBorder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right" vertical="center"/>
      <protection/>
    </xf>
    <xf numFmtId="0" fontId="4" fillId="24" borderId="10" xfId="54" applyNumberFormat="1" applyFont="1" applyFill="1" applyBorder="1" applyAlignment="1" applyProtection="1">
      <alignment horizontal="right" vertical="center"/>
      <protection hidden="1" locked="0"/>
    </xf>
    <xf numFmtId="0" fontId="3" fillId="24" borderId="10" xfId="54" applyFont="1" applyFill="1" applyBorder="1" applyAlignment="1">
      <alignment horizontal="left" vertical="center"/>
      <protection/>
    </xf>
    <xf numFmtId="2" fontId="4" fillId="24" borderId="16" xfId="54" applyNumberFormat="1" applyFont="1" applyFill="1" applyBorder="1" applyAlignment="1">
      <alignment horizontal="right" vertical="center"/>
      <protection/>
    </xf>
    <xf numFmtId="0" fontId="4" fillId="24" borderId="16" xfId="54" applyFont="1" applyFill="1" applyBorder="1" applyAlignment="1">
      <alignment horizontal="right" vertical="center"/>
      <protection/>
    </xf>
    <xf numFmtId="0" fontId="4" fillId="24" borderId="16" xfId="54" applyFont="1" applyFill="1" applyBorder="1" applyAlignment="1">
      <alignment horizontal="left" vertical="center"/>
      <protection/>
    </xf>
    <xf numFmtId="0" fontId="3" fillId="24" borderId="17" xfId="54" applyFont="1" applyFill="1" applyBorder="1" applyAlignment="1">
      <alignment horizontal="left" vertical="center"/>
      <protection/>
    </xf>
    <xf numFmtId="0" fontId="3" fillId="24" borderId="17" xfId="54" applyFont="1" applyFill="1" applyBorder="1" applyAlignment="1">
      <alignment horizontal="right" vertical="center"/>
      <protection/>
    </xf>
    <xf numFmtId="0" fontId="3" fillId="24" borderId="0" xfId="54" applyFont="1" applyFill="1" applyBorder="1" applyAlignment="1">
      <alignment horizontal="center"/>
      <protection/>
    </xf>
    <xf numFmtId="0" fontId="3" fillId="24" borderId="0" xfId="54" applyFont="1" applyFill="1" applyBorder="1" applyAlignment="1">
      <alignment horizontal="left" vertical="center"/>
      <protection/>
    </xf>
    <xf numFmtId="0" fontId="4" fillId="24" borderId="0" xfId="54" applyFont="1" applyFill="1" applyBorder="1" applyAlignment="1">
      <alignment horizontal="center" vertical="center"/>
      <protection/>
    </xf>
    <xf numFmtId="1" fontId="3" fillId="24" borderId="0" xfId="54" applyNumberFormat="1" applyFont="1" applyFill="1" applyBorder="1" applyAlignment="1">
      <alignment horizontal="center" vertical="center"/>
      <protection/>
    </xf>
    <xf numFmtId="165" fontId="3" fillId="24" borderId="0" xfId="54" applyNumberFormat="1" applyFont="1" applyFill="1" applyBorder="1" applyAlignment="1">
      <alignment horizontal="left" vertical="center"/>
      <protection/>
    </xf>
    <xf numFmtId="0" fontId="3" fillId="24" borderId="0" xfId="54" applyFont="1" applyFill="1" applyBorder="1">
      <alignment/>
      <protection/>
    </xf>
    <xf numFmtId="0" fontId="3" fillId="24" borderId="0" xfId="54" applyFont="1" applyFill="1" applyBorder="1" applyAlignment="1">
      <alignment horizontal="left"/>
      <protection/>
    </xf>
    <xf numFmtId="0" fontId="3" fillId="24" borderId="0" xfId="54" applyFont="1" applyFill="1" applyAlignment="1">
      <alignment horizontal="left" vertical="center"/>
      <protection/>
    </xf>
    <xf numFmtId="0" fontId="2" fillId="24" borderId="0" xfId="54" applyFont="1" applyFill="1" applyAlignment="1">
      <alignment horizontal="left"/>
      <protection/>
    </xf>
    <xf numFmtId="0" fontId="2" fillId="24" borderId="0" xfId="54" applyFont="1" applyFill="1" applyAlignment="1">
      <alignment horizontal="center" vertical="center"/>
      <protection/>
    </xf>
    <xf numFmtId="0" fontId="3" fillId="24" borderId="0" xfId="54" applyNumberFormat="1" applyFont="1" applyFill="1" applyAlignment="1">
      <alignment horizontal="center"/>
      <protection/>
    </xf>
    <xf numFmtId="0" fontId="3" fillId="24" borderId="0" xfId="54" applyFont="1" applyFill="1" applyAlignment="1">
      <alignment horizontal="center" vertical="center"/>
      <protection/>
    </xf>
    <xf numFmtId="0" fontId="3" fillId="24" borderId="0" xfId="54" applyFont="1" applyFill="1" applyAlignment="1">
      <alignment horizontal="right" vertical="center"/>
      <protection/>
    </xf>
    <xf numFmtId="0" fontId="11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3" fillId="24" borderId="0" xfId="54" applyFont="1" applyFill="1" applyAlignment="1">
      <alignment horizontal="center"/>
      <protection/>
    </xf>
    <xf numFmtId="0" fontId="11" fillId="24" borderId="0" xfId="0" applyFont="1" applyFill="1" applyAlignment="1">
      <alignment horizontal="center" vertical="center"/>
    </xf>
    <xf numFmtId="0" fontId="13" fillId="24" borderId="0" xfId="54" applyFont="1" applyFill="1">
      <alignment/>
      <protection/>
    </xf>
    <xf numFmtId="0" fontId="13" fillId="24" borderId="0" xfId="54" applyFont="1" applyFill="1" applyAlignment="1">
      <alignment horizontal="center" vertical="center"/>
      <protection/>
    </xf>
    <xf numFmtId="0" fontId="14" fillId="24" borderId="0" xfId="0" applyFont="1" applyFill="1" applyAlignment="1">
      <alignment horizontal="left" vertical="center"/>
    </xf>
    <xf numFmtId="0" fontId="14" fillId="24" borderId="0" xfId="54" applyFont="1" applyFill="1">
      <alignment/>
      <protection/>
    </xf>
    <xf numFmtId="0" fontId="14" fillId="24" borderId="0" xfId="54" applyFont="1" applyFill="1" applyAlignment="1">
      <alignment horizontal="right" vertical="center"/>
      <protection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horizontal="right" vertical="center"/>
    </xf>
    <xf numFmtId="0" fontId="11" fillId="24" borderId="0" xfId="54" applyFont="1" applyFill="1">
      <alignment/>
      <protection/>
    </xf>
    <xf numFmtId="0" fontId="11" fillId="24" borderId="0" xfId="54" applyFont="1" applyFill="1" applyAlignment="1">
      <alignment horizontal="center" vertical="center"/>
      <protection/>
    </xf>
    <xf numFmtId="0" fontId="12" fillId="24" borderId="0" xfId="54" applyNumberFormat="1" applyFont="1" applyFill="1" applyAlignment="1">
      <alignment horizontal="center"/>
      <protection/>
    </xf>
    <xf numFmtId="0" fontId="12" fillId="24" borderId="0" xfId="54" applyFont="1" applyFill="1" applyAlignment="1">
      <alignment horizontal="center" vertical="center"/>
      <protection/>
    </xf>
    <xf numFmtId="0" fontId="12" fillId="24" borderId="0" xfId="54" applyFont="1" applyFill="1" applyAlignment="1">
      <alignment horizontal="right" vertical="center"/>
      <protection/>
    </xf>
    <xf numFmtId="0" fontId="12" fillId="24" borderId="0" xfId="54" applyFont="1" applyFill="1">
      <alignment/>
      <protection/>
    </xf>
    <xf numFmtId="0" fontId="12" fillId="24" borderId="0" xfId="54" applyFont="1" applyFill="1" applyBorder="1">
      <alignment/>
      <protection/>
    </xf>
    <xf numFmtId="0" fontId="11" fillId="24" borderId="0" xfId="54" applyFont="1" applyFill="1" applyBorder="1" applyAlignment="1">
      <alignment horizontal="center" vertical="center"/>
      <protection/>
    </xf>
    <xf numFmtId="0" fontId="2" fillId="24" borderId="18" xfId="54" applyFont="1" applyFill="1" applyBorder="1" applyAlignment="1">
      <alignment horizontal="center" vertical="center"/>
      <protection/>
    </xf>
    <xf numFmtId="0" fontId="2" fillId="24" borderId="0" xfId="54" applyFont="1" applyFill="1" applyBorder="1" applyAlignment="1">
      <alignment horizontal="center" vertical="center"/>
      <protection/>
    </xf>
    <xf numFmtId="0" fontId="2" fillId="24" borderId="0" xfId="54" applyFont="1" applyFill="1" applyBorder="1" applyAlignment="1">
      <alignment horizontal="right" vertical="center"/>
      <protection/>
    </xf>
    <xf numFmtId="0" fontId="2" fillId="24" borderId="19" xfId="54" applyFont="1" applyFill="1" applyBorder="1" applyAlignment="1">
      <alignment horizontal="right" vertical="center"/>
      <protection/>
    </xf>
    <xf numFmtId="0" fontId="2" fillId="24" borderId="0" xfId="54" applyFont="1" applyFill="1" applyAlignment="1">
      <alignment horizontal="right" vertical="center"/>
      <protection/>
    </xf>
    <xf numFmtId="0" fontId="2" fillId="24" borderId="19" xfId="54" applyFont="1" applyFill="1" applyBorder="1" applyAlignment="1">
      <alignment horizontal="left" vertical="center"/>
      <protection/>
    </xf>
    <xf numFmtId="0" fontId="2" fillId="24" borderId="20" xfId="54" applyFont="1" applyFill="1" applyBorder="1" applyAlignment="1">
      <alignment horizontal="left" vertical="center"/>
      <protection/>
    </xf>
    <xf numFmtId="0" fontId="2" fillId="24" borderId="21" xfId="54" applyFont="1" applyFill="1" applyBorder="1" applyAlignment="1">
      <alignment horizontal="left" vertical="center"/>
      <protection/>
    </xf>
    <xf numFmtId="0" fontId="2" fillId="24" borderId="0" xfId="54" applyFont="1" applyFill="1" applyBorder="1" applyAlignment="1">
      <alignment horizontal="left" vertical="center"/>
      <protection/>
    </xf>
    <xf numFmtId="0" fontId="2" fillId="24" borderId="18" xfId="54" applyFont="1" applyFill="1" applyBorder="1" applyAlignment="1">
      <alignment horizontal="right" vertical="center"/>
      <protection/>
    </xf>
    <xf numFmtId="0" fontId="3" fillId="24" borderId="22" xfId="54" applyFont="1" applyFill="1" applyBorder="1" applyAlignment="1">
      <alignment horizontal="center"/>
      <protection/>
    </xf>
    <xf numFmtId="0" fontId="3" fillId="24" borderId="22" xfId="54" applyFont="1" applyFill="1" applyBorder="1">
      <alignment/>
      <protection/>
    </xf>
    <xf numFmtId="0" fontId="3" fillId="24" borderId="22" xfId="54" applyFont="1" applyFill="1" applyBorder="1" applyAlignment="1">
      <alignment horizontal="left"/>
      <protection/>
    </xf>
    <xf numFmtId="2" fontId="2" fillId="24" borderId="19" xfId="54" applyNumberFormat="1" applyFont="1" applyFill="1" applyBorder="1" applyAlignment="1">
      <alignment horizontal="right" vertical="center"/>
      <protection/>
    </xf>
    <xf numFmtId="0" fontId="2" fillId="24" borderId="23" xfId="54" applyFont="1" applyFill="1" applyBorder="1" applyAlignment="1">
      <alignment horizontal="left" vertical="center"/>
      <protection/>
    </xf>
    <xf numFmtId="0" fontId="2" fillId="24" borderId="24" xfId="54" applyFont="1" applyFill="1" applyBorder="1" applyAlignment="1">
      <alignment horizontal="right" vertical="center"/>
      <protection/>
    </xf>
    <xf numFmtId="0" fontId="2" fillId="24" borderId="22" xfId="54" applyFont="1" applyFill="1" applyBorder="1" applyAlignment="1">
      <alignment horizontal="left" vertical="center"/>
      <protection/>
    </xf>
    <xf numFmtId="0" fontId="3" fillId="24" borderId="25" xfId="54" applyFont="1" applyFill="1" applyBorder="1">
      <alignment/>
      <protection/>
    </xf>
    <xf numFmtId="0" fontId="3" fillId="24" borderId="18" xfId="54" applyFont="1" applyFill="1" applyBorder="1" applyAlignment="1">
      <alignment horizontal="right"/>
      <protection/>
    </xf>
    <xf numFmtId="0" fontId="3" fillId="24" borderId="0" xfId="54" applyFont="1" applyFill="1" applyAlignment="1">
      <alignment horizontal="right"/>
      <protection/>
    </xf>
    <xf numFmtId="0" fontId="2" fillId="24" borderId="26" xfId="54" applyFont="1" applyFill="1" applyBorder="1" applyAlignment="1">
      <alignment horizontal="right" vertical="center"/>
      <protection/>
    </xf>
    <xf numFmtId="1" fontId="3" fillId="24" borderId="0" xfId="54" applyNumberFormat="1" applyFont="1" applyFill="1" applyBorder="1" applyAlignment="1">
      <alignment/>
      <protection/>
    </xf>
    <xf numFmtId="0" fontId="2" fillId="24" borderId="23" xfId="54" applyFont="1" applyFill="1" applyBorder="1" applyAlignment="1">
      <alignment horizontal="center" vertical="center"/>
      <protection/>
    </xf>
    <xf numFmtId="0" fontId="2" fillId="24" borderId="20" xfId="54" applyFont="1" applyFill="1" applyBorder="1" applyAlignment="1">
      <alignment horizontal="center" vertical="center"/>
      <protection/>
    </xf>
    <xf numFmtId="0" fontId="2" fillId="24" borderId="0" xfId="54" applyFont="1" applyFill="1" applyAlignment="1">
      <alignment horizontal="center"/>
      <protection/>
    </xf>
    <xf numFmtId="0" fontId="14" fillId="24" borderId="0" xfId="54" applyFont="1" applyFill="1" applyAlignment="1">
      <alignment horizontal="left" vertical="center"/>
      <protection/>
    </xf>
    <xf numFmtId="0" fontId="14" fillId="24" borderId="0" xfId="54" applyFont="1" applyFill="1" applyAlignment="1">
      <alignment horizontal="left"/>
      <protection/>
    </xf>
    <xf numFmtId="0" fontId="14" fillId="24" borderId="0" xfId="54" applyFont="1" applyFill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" fillId="0" borderId="28" xfId="54" applyFont="1" applyBorder="1" applyAlignment="1">
      <alignment horizontal="center" vertical="center"/>
      <protection/>
    </xf>
    <xf numFmtId="0" fontId="3" fillId="24" borderId="29" xfId="54" applyFont="1" applyFill="1" applyBorder="1" applyAlignment="1">
      <alignment horizontal="center" vertical="center" wrapText="1"/>
      <protection/>
    </xf>
    <xf numFmtId="0" fontId="3" fillId="24" borderId="14" xfId="54" applyFont="1" applyFill="1" applyBorder="1" applyAlignment="1">
      <alignment horizontal="center" vertical="center" wrapText="1"/>
      <protection/>
    </xf>
    <xf numFmtId="49" fontId="3" fillId="24" borderId="14" xfId="54" applyNumberFormat="1" applyFont="1" applyFill="1" applyBorder="1" applyAlignment="1">
      <alignment horizontal="center" vertical="center" wrapText="1"/>
      <protection/>
    </xf>
    <xf numFmtId="0" fontId="3" fillId="24" borderId="30" xfId="54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9" fontId="2" fillId="0" borderId="16" xfId="54" applyNumberFormat="1" applyFont="1" applyFill="1" applyBorder="1" applyAlignment="1">
      <alignment horizontal="center" vertical="center" wrapText="1"/>
      <protection/>
    </xf>
    <xf numFmtId="0" fontId="3" fillId="0" borderId="32" xfId="54" applyFont="1" applyBorder="1" applyAlignment="1">
      <alignment horizontal="center" vertical="center"/>
      <protection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12" xfId="54" applyFont="1" applyFill="1" applyBorder="1" applyAlignment="1">
      <alignment horizontal="center" vertical="center"/>
      <protection/>
    </xf>
    <xf numFmtId="0" fontId="3" fillId="24" borderId="33" xfId="54" applyFont="1" applyFill="1" applyBorder="1" applyAlignment="1">
      <alignment horizontal="center" vertical="center"/>
      <protection/>
    </xf>
    <xf numFmtId="0" fontId="3" fillId="24" borderId="34" xfId="54" applyFont="1" applyFill="1" applyBorder="1" applyAlignment="1">
      <alignment horizontal="center"/>
      <protection/>
    </xf>
    <xf numFmtId="0" fontId="32" fillId="24" borderId="0" xfId="54" applyNumberFormat="1" applyFont="1" applyFill="1" applyAlignment="1">
      <alignment horizontal="center"/>
      <protection/>
    </xf>
    <xf numFmtId="0" fontId="33" fillId="24" borderId="0" xfId="54" applyNumberFormat="1" applyFont="1" applyFill="1" applyAlignment="1">
      <alignment horizontal="center"/>
      <protection/>
    </xf>
    <xf numFmtId="0" fontId="34" fillId="24" borderId="0" xfId="54" applyNumberFormat="1" applyFont="1" applyFill="1" applyAlignment="1">
      <alignment horizontal="center"/>
      <protection/>
    </xf>
    <xf numFmtId="0" fontId="32" fillId="24" borderId="35" xfId="54" applyNumberFormat="1" applyFont="1" applyFill="1" applyBorder="1" applyAlignment="1">
      <alignment horizontal="center"/>
      <protection/>
    </xf>
    <xf numFmtId="0" fontId="32" fillId="24" borderId="25" xfId="54" applyNumberFormat="1" applyFont="1" applyFill="1" applyBorder="1" applyAlignment="1">
      <alignment horizontal="center"/>
      <protection/>
    </xf>
    <xf numFmtId="1" fontId="32" fillId="24" borderId="36" xfId="54" applyNumberFormat="1" applyFont="1" applyFill="1" applyBorder="1" applyAlignment="1">
      <alignment horizontal="center"/>
      <protection/>
    </xf>
    <xf numFmtId="0" fontId="32" fillId="24" borderId="37" xfId="54" applyNumberFormat="1" applyFont="1" applyFill="1" applyBorder="1" applyAlignment="1">
      <alignment horizontal="center"/>
      <protection/>
    </xf>
    <xf numFmtId="0" fontId="32" fillId="24" borderId="0" xfId="54" applyFont="1" applyFill="1" applyAlignment="1">
      <alignment horizontal="center"/>
      <protection/>
    </xf>
    <xf numFmtId="0" fontId="32" fillId="24" borderId="0" xfId="54" applyFont="1" applyFill="1" applyAlignment="1">
      <alignment horizontal="center" vertical="center"/>
      <protection/>
    </xf>
    <xf numFmtId="0" fontId="33" fillId="24" borderId="0" xfId="54" applyFont="1" applyFill="1" applyAlignment="1">
      <alignment horizontal="center"/>
      <protection/>
    </xf>
    <xf numFmtId="0" fontId="34" fillId="24" borderId="0" xfId="54" applyFont="1" applyFill="1" applyAlignment="1">
      <alignment horizontal="center" vertical="center"/>
      <protection/>
    </xf>
    <xf numFmtId="0" fontId="32" fillId="24" borderId="35" xfId="54" applyNumberFormat="1" applyFont="1" applyFill="1" applyBorder="1" applyAlignment="1">
      <alignment horizontal="center" vertical="center"/>
      <protection/>
    </xf>
    <xf numFmtId="0" fontId="32" fillId="24" borderId="22" xfId="54" applyFont="1" applyFill="1" applyBorder="1" applyAlignment="1">
      <alignment horizontal="center" vertical="center"/>
      <protection/>
    </xf>
    <xf numFmtId="1" fontId="32" fillId="24" borderId="36" xfId="54" applyNumberFormat="1" applyFont="1" applyFill="1" applyBorder="1" applyAlignment="1">
      <alignment horizontal="center" vertical="center"/>
      <protection/>
    </xf>
    <xf numFmtId="0" fontId="32" fillId="24" borderId="24" xfId="54" applyFont="1" applyFill="1" applyBorder="1" applyAlignment="1">
      <alignment horizontal="center" vertical="center"/>
      <protection/>
    </xf>
    <xf numFmtId="0" fontId="32" fillId="24" borderId="0" xfId="54" applyFont="1" applyFill="1" applyBorder="1" applyAlignment="1">
      <alignment horizontal="center" vertical="center"/>
      <protection/>
    </xf>
    <xf numFmtId="1" fontId="32" fillId="24" borderId="35" xfId="54" applyNumberFormat="1" applyFont="1" applyFill="1" applyBorder="1" applyAlignment="1">
      <alignment horizontal="center" vertical="center"/>
      <protection/>
    </xf>
    <xf numFmtId="0" fontId="32" fillId="24" borderId="25" xfId="54" applyFont="1" applyFill="1" applyBorder="1" applyAlignment="1">
      <alignment horizontal="center" vertical="center"/>
      <protection/>
    </xf>
    <xf numFmtId="0" fontId="35" fillId="24" borderId="0" xfId="54" applyFont="1" applyFill="1" applyAlignment="1">
      <alignment horizontal="center" vertical="center"/>
      <protection/>
    </xf>
    <xf numFmtId="0" fontId="33" fillId="24" borderId="0" xfId="0" applyFont="1" applyFill="1" applyAlignment="1">
      <alignment horizontal="left" vertical="center"/>
    </xf>
    <xf numFmtId="0" fontId="36" fillId="24" borderId="0" xfId="54" applyFont="1" applyFill="1" applyAlignment="1">
      <alignment horizontal="center" vertical="center"/>
      <protection/>
    </xf>
    <xf numFmtId="0" fontId="32" fillId="24" borderId="0" xfId="54" applyFont="1" applyFill="1">
      <alignment/>
      <protection/>
    </xf>
    <xf numFmtId="0" fontId="32" fillId="24" borderId="22" xfId="54" applyFont="1" applyFill="1" applyBorder="1" applyAlignment="1">
      <alignment horizontal="center"/>
      <protection/>
    </xf>
    <xf numFmtId="0" fontId="32" fillId="24" borderId="22" xfId="54" applyFont="1" applyFill="1" applyBorder="1">
      <alignment/>
      <protection/>
    </xf>
    <xf numFmtId="0" fontId="36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2" fillId="24" borderId="0" xfId="54" applyFont="1" applyFill="1" applyBorder="1">
      <alignment/>
      <protection/>
    </xf>
    <xf numFmtId="0" fontId="32" fillId="24" borderId="0" xfId="54" applyFont="1" applyFill="1" applyBorder="1" applyAlignment="1">
      <alignment horizontal="center"/>
      <protection/>
    </xf>
    <xf numFmtId="0" fontId="32" fillId="24" borderId="25" xfId="54" applyFont="1" applyFill="1" applyBorder="1">
      <alignment/>
      <protection/>
    </xf>
    <xf numFmtId="0" fontId="35" fillId="24" borderId="0" xfId="54" applyFont="1" applyFill="1" applyBorder="1" applyAlignment="1">
      <alignment horizontal="right"/>
      <protection/>
    </xf>
    <xf numFmtId="0" fontId="36" fillId="24" borderId="0" xfId="0" applyFont="1" applyFill="1" applyAlignment="1">
      <alignment vertical="center"/>
    </xf>
    <xf numFmtId="0" fontId="34" fillId="24" borderId="0" xfId="54" applyFont="1" applyFill="1">
      <alignment/>
      <protection/>
    </xf>
    <xf numFmtId="0" fontId="35" fillId="24" borderId="0" xfId="54" applyFont="1" applyFill="1" applyBorder="1" applyAlignment="1">
      <alignment horizontal="center" vertical="center"/>
      <protection/>
    </xf>
    <xf numFmtId="0" fontId="35" fillId="24" borderId="38" xfId="54" applyFont="1" applyFill="1" applyBorder="1" applyAlignment="1">
      <alignment horizontal="center" vertical="center"/>
      <protection/>
    </xf>
    <xf numFmtId="0" fontId="35" fillId="24" borderId="0" xfId="54" applyFont="1" applyFill="1" applyBorder="1" applyAlignment="1">
      <alignment horizontal="right" vertical="center"/>
      <protection/>
    </xf>
    <xf numFmtId="1" fontId="32" fillId="24" borderId="39" xfId="54" applyNumberFormat="1" applyFont="1" applyFill="1" applyBorder="1" applyAlignment="1">
      <alignment horizontal="center" vertical="center"/>
      <protection/>
    </xf>
    <xf numFmtId="0" fontId="33" fillId="24" borderId="0" xfId="54" applyFont="1" applyFill="1">
      <alignment/>
      <protection/>
    </xf>
    <xf numFmtId="0" fontId="32" fillId="24" borderId="37" xfId="54" applyNumberFormat="1" applyFont="1" applyFill="1" applyBorder="1" applyAlignment="1">
      <alignment horizontal="center" vertical="center"/>
      <protection/>
    </xf>
    <xf numFmtId="1" fontId="32" fillId="24" borderId="40" xfId="54" applyNumberFormat="1" applyFont="1" applyFill="1" applyBorder="1" applyAlignment="1">
      <alignment horizontal="center" vertical="center"/>
      <protection/>
    </xf>
    <xf numFmtId="0" fontId="32" fillId="24" borderId="40" xfId="54" applyNumberFormat="1" applyFont="1" applyFill="1" applyBorder="1" applyAlignment="1">
      <alignment horizontal="center" vertical="center"/>
      <protection/>
    </xf>
    <xf numFmtId="1" fontId="32" fillId="24" borderId="40" xfId="54" applyNumberFormat="1" applyFont="1" applyFill="1" applyBorder="1" applyAlignment="1">
      <alignment/>
      <protection/>
    </xf>
    <xf numFmtId="0" fontId="2" fillId="24" borderId="0" xfId="54" applyFont="1" applyFill="1" applyAlignment="1">
      <alignment horizontal="center" vertical="center"/>
      <protection/>
    </xf>
    <xf numFmtId="0" fontId="2" fillId="24" borderId="0" xfId="54" applyFont="1" applyFill="1" applyAlignment="1">
      <alignment horizontal="center"/>
      <protection/>
    </xf>
    <xf numFmtId="0" fontId="12" fillId="24" borderId="0" xfId="54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110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ий протокол"/>
      <sheetName val="Розклад"/>
      <sheetName val="Сітка змагань"/>
      <sheetName val="Лист1"/>
    </sheetNames>
    <sheetDataSet>
      <sheetData sheetId="1">
        <row r="15">
          <cell r="C15" t="str">
            <v>W1</v>
          </cell>
          <cell r="D15" t="str">
            <v>W2</v>
          </cell>
        </row>
        <row r="16">
          <cell r="C16" t="str">
            <v>W3</v>
          </cell>
          <cell r="D16" t="str">
            <v>W4</v>
          </cell>
        </row>
        <row r="17">
          <cell r="C17" t="str">
            <v>W5</v>
          </cell>
          <cell r="D17" t="str">
            <v>W6</v>
          </cell>
        </row>
        <row r="18">
          <cell r="C18" t="str">
            <v>W7</v>
          </cell>
          <cell r="D18" t="str">
            <v>W8</v>
          </cell>
        </row>
        <row r="19">
          <cell r="C19" t="str">
            <v>L7</v>
          </cell>
          <cell r="D19" t="str">
            <v>L8</v>
          </cell>
        </row>
        <row r="20">
          <cell r="C20" t="str">
            <v>L5</v>
          </cell>
          <cell r="D20" t="str">
            <v>L6</v>
          </cell>
        </row>
        <row r="21">
          <cell r="C21" t="str">
            <v>L3</v>
          </cell>
          <cell r="D21" t="str">
            <v>L4</v>
          </cell>
        </row>
        <row r="22">
          <cell r="C22" t="str">
            <v>L1</v>
          </cell>
          <cell r="D22" t="str">
            <v>L2</v>
          </cell>
        </row>
        <row r="23">
          <cell r="C23" t="str">
            <v>W13</v>
          </cell>
          <cell r="D23" t="str">
            <v>L10</v>
          </cell>
        </row>
        <row r="24">
          <cell r="C24" t="str">
            <v>W14</v>
          </cell>
          <cell r="D24" t="str">
            <v>L9</v>
          </cell>
        </row>
        <row r="25">
          <cell r="C25" t="str">
            <v>W15</v>
          </cell>
          <cell r="D25" t="str">
            <v>L12</v>
          </cell>
        </row>
        <row r="26">
          <cell r="C26" t="str">
            <v>W16</v>
          </cell>
          <cell r="D26" t="str">
            <v>L11</v>
          </cell>
        </row>
        <row r="27">
          <cell r="C27" t="str">
            <v>W9</v>
          </cell>
          <cell r="D27" t="str">
            <v>W10</v>
          </cell>
        </row>
        <row r="28">
          <cell r="C28" t="str">
            <v>W11</v>
          </cell>
          <cell r="D28" t="str">
            <v>W12</v>
          </cell>
        </row>
        <row r="29">
          <cell r="C29" t="str">
            <v>W17</v>
          </cell>
          <cell r="D29" t="str">
            <v>W18</v>
          </cell>
        </row>
        <row r="30">
          <cell r="C30" t="str">
            <v>W19</v>
          </cell>
          <cell r="D30" t="str">
            <v>W20</v>
          </cell>
        </row>
        <row r="31">
          <cell r="C31" t="str">
            <v>L22</v>
          </cell>
          <cell r="D31" t="str">
            <v>W23</v>
          </cell>
        </row>
        <row r="32">
          <cell r="C32" t="str">
            <v>L21</v>
          </cell>
          <cell r="D32" t="str">
            <v>W24</v>
          </cell>
        </row>
        <row r="33">
          <cell r="C33" t="str">
            <v>W21</v>
          </cell>
          <cell r="D33" t="str">
            <v>W25</v>
          </cell>
        </row>
        <row r="34">
          <cell r="C34" t="str">
            <v>W22</v>
          </cell>
          <cell r="D34" t="str">
            <v>W26</v>
          </cell>
        </row>
        <row r="35">
          <cell r="C35" t="str">
            <v>L27</v>
          </cell>
          <cell r="D35" t="str">
            <v>L28</v>
          </cell>
        </row>
        <row r="36">
          <cell r="C36" t="str">
            <v>W27</v>
          </cell>
          <cell r="D36" t="str">
            <v>W28</v>
          </cell>
        </row>
      </sheetData>
    </sheetDataSet>
  </externalBook>
</externalLink>
</file>

<file path=xl/tables/table1.xml><?xml version="1.0" encoding="utf-8"?>
<table xmlns="http://schemas.openxmlformats.org/spreadsheetml/2006/main" id="2" name="Таблица3" displayName="Таблица3" ref="B6:F22" totalsRowShown="0">
  <tableColumns count="5">
    <tableColumn id="1" name="№ за жер."/>
    <tableColumn id="6" name="Скоро-_x000A_чення"/>
    <tableColumn id="2" name="Команда факультет/ННІ"/>
    <tableColumn id="3" name="Місце"/>
    <tableColumn id="4" name="Бал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70" zoomScaleNormal="70" zoomScalePageLayoutView="0" workbookViewId="0" topLeftCell="A1">
      <selection activeCell="I17" sqref="I17"/>
    </sheetView>
  </sheetViews>
  <sheetFormatPr defaultColWidth="9.28125" defaultRowHeight="15"/>
  <cols>
    <col min="1" max="1" width="0.9921875" style="3" customWidth="1"/>
    <col min="2" max="2" width="8.421875" style="3" customWidth="1"/>
    <col min="3" max="3" width="12.00390625" style="10" customWidth="1"/>
    <col min="4" max="4" width="53.7109375" style="11" customWidth="1"/>
    <col min="5" max="5" width="12.00390625" style="12" customWidth="1"/>
    <col min="6" max="16384" width="9.28125" style="3" customWidth="1"/>
  </cols>
  <sheetData>
    <row r="1" spans="3:5" ht="18">
      <c r="C1" s="3"/>
      <c r="D1" s="4" t="s">
        <v>40</v>
      </c>
      <c r="E1" s="5"/>
    </row>
    <row r="2" spans="3:5" ht="18">
      <c r="C2" s="3"/>
      <c r="D2" s="4" t="s">
        <v>2</v>
      </c>
      <c r="E2" s="5"/>
    </row>
    <row r="3" spans="3:5" ht="18">
      <c r="C3" s="3"/>
      <c r="D3" s="6" t="s">
        <v>104</v>
      </c>
      <c r="E3" s="7"/>
    </row>
    <row r="4" spans="2:5" ht="18">
      <c r="B4" s="1" t="s">
        <v>94</v>
      </c>
      <c r="C4" s="8"/>
      <c r="D4" s="8"/>
      <c r="E4" s="2" t="s">
        <v>103</v>
      </c>
    </row>
    <row r="5" ht="12.75" customHeight="1">
      <c r="A5" s="9"/>
    </row>
    <row r="6" spans="2:6" s="13" customFormat="1" ht="33" customHeight="1">
      <c r="B6" s="106" t="s">
        <v>3</v>
      </c>
      <c r="C6" s="107" t="s">
        <v>4</v>
      </c>
      <c r="D6" s="107" t="s">
        <v>1</v>
      </c>
      <c r="E6" s="108" t="s">
        <v>31</v>
      </c>
      <c r="F6" s="109" t="s">
        <v>32</v>
      </c>
    </row>
    <row r="7" spans="2:6" s="13" customFormat="1" ht="33" customHeight="1">
      <c r="B7" s="103">
        <v>15</v>
      </c>
      <c r="C7" s="17" t="s">
        <v>28</v>
      </c>
      <c r="D7" s="16" t="s">
        <v>12</v>
      </c>
      <c r="E7" s="18"/>
      <c r="F7" s="105"/>
    </row>
    <row r="8" spans="2:6" s="13" customFormat="1" ht="33" customHeight="1">
      <c r="B8" s="103">
        <v>14</v>
      </c>
      <c r="C8" s="17" t="s">
        <v>25</v>
      </c>
      <c r="D8" s="16" t="s">
        <v>34</v>
      </c>
      <c r="E8" s="18"/>
      <c r="F8" s="105"/>
    </row>
    <row r="9" spans="2:6" ht="29.25" customHeight="1">
      <c r="B9" s="103">
        <v>9</v>
      </c>
      <c r="C9" s="17" t="s">
        <v>22</v>
      </c>
      <c r="D9" s="16" t="s">
        <v>9</v>
      </c>
      <c r="E9" s="18"/>
      <c r="F9" s="105"/>
    </row>
    <row r="10" spans="2:6" ht="29.25" customHeight="1">
      <c r="B10" s="103">
        <v>5</v>
      </c>
      <c r="C10" s="17" t="s">
        <v>14</v>
      </c>
      <c r="D10" s="16" t="s">
        <v>5</v>
      </c>
      <c r="E10" s="18"/>
      <c r="F10" s="105"/>
    </row>
    <row r="11" spans="2:6" ht="29.25" customHeight="1">
      <c r="B11" s="103">
        <v>6</v>
      </c>
      <c r="C11" s="17" t="s">
        <v>17</v>
      </c>
      <c r="D11" s="16" t="s">
        <v>6</v>
      </c>
      <c r="E11" s="18"/>
      <c r="F11" s="105"/>
    </row>
    <row r="12" spans="2:6" ht="29.25" customHeight="1">
      <c r="B12" s="103">
        <v>11</v>
      </c>
      <c r="C12" s="17" t="s">
        <v>24</v>
      </c>
      <c r="D12" s="16" t="s">
        <v>11</v>
      </c>
      <c r="E12" s="18"/>
      <c r="F12" s="105"/>
    </row>
    <row r="13" spans="2:6" ht="29.25" customHeight="1">
      <c r="B13" s="103">
        <v>16</v>
      </c>
      <c r="C13" s="17" t="s">
        <v>18</v>
      </c>
      <c r="D13" s="16" t="s">
        <v>35</v>
      </c>
      <c r="E13" s="18"/>
      <c r="F13" s="105"/>
    </row>
    <row r="14" spans="2:6" ht="29.25" customHeight="1">
      <c r="B14" s="104">
        <v>13</v>
      </c>
      <c r="C14" s="17" t="s">
        <v>20</v>
      </c>
      <c r="D14" s="16" t="s">
        <v>36</v>
      </c>
      <c r="E14" s="18"/>
      <c r="F14" s="105"/>
    </row>
    <row r="15" spans="2:6" ht="29.25" customHeight="1">
      <c r="B15" s="104">
        <v>10</v>
      </c>
      <c r="C15" s="17" t="s">
        <v>21</v>
      </c>
      <c r="D15" s="16" t="s">
        <v>8</v>
      </c>
      <c r="E15" s="18"/>
      <c r="F15" s="105"/>
    </row>
    <row r="16" spans="2:6" ht="29.25" customHeight="1">
      <c r="B16" s="104">
        <v>8</v>
      </c>
      <c r="C16" s="17" t="s">
        <v>19</v>
      </c>
      <c r="D16" s="16" t="s">
        <v>7</v>
      </c>
      <c r="E16" s="18"/>
      <c r="F16" s="105"/>
    </row>
    <row r="17" spans="2:6" ht="29.25" customHeight="1">
      <c r="B17" s="104">
        <v>3</v>
      </c>
      <c r="C17" s="17" t="s">
        <v>23</v>
      </c>
      <c r="D17" s="16" t="s">
        <v>10</v>
      </c>
      <c r="E17" s="18"/>
      <c r="F17" s="105"/>
    </row>
    <row r="18" spans="2:6" ht="29.25" customHeight="1">
      <c r="B18" s="104">
        <v>7</v>
      </c>
      <c r="C18" s="17" t="s">
        <v>15</v>
      </c>
      <c r="D18" s="16" t="s">
        <v>37</v>
      </c>
      <c r="E18" s="18"/>
      <c r="F18" s="105"/>
    </row>
    <row r="19" spans="2:6" ht="29.25" customHeight="1">
      <c r="B19" s="104">
        <v>12</v>
      </c>
      <c r="C19" s="17" t="s">
        <v>26</v>
      </c>
      <c r="D19" s="16" t="s">
        <v>38</v>
      </c>
      <c r="E19" s="18"/>
      <c r="F19" s="105"/>
    </row>
    <row r="20" spans="2:6" ht="29.25" customHeight="1">
      <c r="B20" s="104">
        <v>4</v>
      </c>
      <c r="C20" s="17" t="s">
        <v>16</v>
      </c>
      <c r="D20" s="16" t="s">
        <v>13</v>
      </c>
      <c r="E20" s="18"/>
      <c r="F20" s="105"/>
    </row>
    <row r="21" spans="2:6" ht="29.25" customHeight="1">
      <c r="B21" s="104">
        <v>1</v>
      </c>
      <c r="C21" s="17" t="s">
        <v>27</v>
      </c>
      <c r="D21" s="16" t="s">
        <v>39</v>
      </c>
      <c r="E21" s="18"/>
      <c r="F21" s="105"/>
    </row>
    <row r="22" spans="2:6" ht="29.25" customHeight="1">
      <c r="B22" s="110">
        <v>2</v>
      </c>
      <c r="C22" s="111" t="s">
        <v>29</v>
      </c>
      <c r="D22" s="112" t="s">
        <v>30</v>
      </c>
      <c r="E22" s="113"/>
      <c r="F22" s="114"/>
    </row>
    <row r="23" spans="2:6" ht="18">
      <c r="B23"/>
      <c r="C23"/>
      <c r="D23"/>
      <c r="E23"/>
      <c r="F23"/>
    </row>
    <row r="24" spans="2:5" ht="18">
      <c r="B24" s="14" t="s">
        <v>0</v>
      </c>
      <c r="E24" s="15" t="s">
        <v>33</v>
      </c>
    </row>
  </sheetData>
  <sheetProtection/>
  <printOptions/>
  <pageMargins left="0.28" right="0.2" top="0.7480314960629921" bottom="0.5905511811023623" header="0.31496062992125984" footer="0.31496062992125984"/>
  <pageSetup horizontalDpi="600" verticalDpi="600" orientation="portrait" paperSize="9" r:id="rId2"/>
  <headerFooter alignWithMargins="0">
    <oddFooter>&amp;L&amp;Z&amp;F Лист:&amp;A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zoomScalePageLayoutView="0" workbookViewId="0" topLeftCell="A1">
      <selection activeCell="D13" sqref="D13"/>
    </sheetView>
  </sheetViews>
  <sheetFormatPr defaultColWidth="8.7109375" defaultRowHeight="15"/>
  <cols>
    <col min="1" max="1" width="1.421875" style="19" customWidth="1"/>
    <col min="2" max="2" width="8.421875" style="20" customWidth="1"/>
    <col min="3" max="4" width="31.00390625" style="25" customWidth="1"/>
    <col min="5" max="6" width="7.7109375" style="20" customWidth="1"/>
    <col min="7" max="7" width="2.00390625" style="20" customWidth="1"/>
    <col min="8" max="16384" width="8.7109375" style="19" customWidth="1"/>
  </cols>
  <sheetData>
    <row r="1" spans="2:6" ht="18">
      <c r="B1" s="115" t="s">
        <v>40</v>
      </c>
      <c r="C1" s="115"/>
      <c r="D1" s="115"/>
      <c r="E1" s="115"/>
      <c r="F1" s="115"/>
    </row>
    <row r="2" spans="2:7" s="21" customFormat="1" ht="18">
      <c r="B2" s="116" t="s">
        <v>104</v>
      </c>
      <c r="C2" s="116"/>
      <c r="D2" s="116"/>
      <c r="E2" s="116"/>
      <c r="F2" s="116"/>
      <c r="G2" s="22"/>
    </row>
    <row r="3" spans="2:6" ht="18">
      <c r="B3" s="1" t="s">
        <v>94</v>
      </c>
      <c r="C3" s="1"/>
      <c r="D3" s="1"/>
      <c r="E3" s="23"/>
      <c r="F3" s="2" t="s">
        <v>103</v>
      </c>
    </row>
    <row r="4" spans="2:8" ht="18">
      <c r="B4" s="115" t="s">
        <v>41</v>
      </c>
      <c r="C4" s="115"/>
      <c r="D4" s="115"/>
      <c r="E4" s="115"/>
      <c r="F4" s="115"/>
      <c r="H4" s="1"/>
    </row>
    <row r="5" spans="1:6" ht="18.75" thickBot="1">
      <c r="A5" s="24"/>
      <c r="B5" s="19"/>
      <c r="E5" s="26"/>
      <c r="F5" s="26"/>
    </row>
    <row r="6" spans="2:6" ht="27" customHeight="1" thickBot="1">
      <c r="B6" s="27" t="s">
        <v>42</v>
      </c>
      <c r="C6" s="28" t="s">
        <v>43</v>
      </c>
      <c r="D6" s="28" t="s">
        <v>44</v>
      </c>
      <c r="E6" s="117" t="s">
        <v>45</v>
      </c>
      <c r="F6" s="118"/>
    </row>
    <row r="7" spans="2:6" ht="18">
      <c r="B7" s="29">
        <v>1</v>
      </c>
      <c r="C7" s="30">
        <v>1</v>
      </c>
      <c r="D7" s="31">
        <v>16</v>
      </c>
      <c r="E7" s="32"/>
      <c r="F7" s="33"/>
    </row>
    <row r="8" spans="2:6" ht="18">
      <c r="B8" s="29">
        <v>2</v>
      </c>
      <c r="C8" s="34">
        <v>8</v>
      </c>
      <c r="D8" s="35">
        <v>9</v>
      </c>
      <c r="E8" s="32"/>
      <c r="F8" s="33"/>
    </row>
    <row r="9" spans="2:6" ht="18">
      <c r="B9" s="29">
        <v>3</v>
      </c>
      <c r="C9" s="34">
        <v>5</v>
      </c>
      <c r="D9" s="35">
        <v>12</v>
      </c>
      <c r="E9" s="32"/>
      <c r="F9" s="33"/>
    </row>
    <row r="10" spans="2:6" ht="18">
      <c r="B10" s="29">
        <v>4</v>
      </c>
      <c r="C10" s="34">
        <v>4</v>
      </c>
      <c r="D10" s="35">
        <v>13</v>
      </c>
      <c r="E10" s="32"/>
      <c r="F10" s="33"/>
    </row>
    <row r="11" spans="2:6" ht="18">
      <c r="B11" s="29">
        <v>5</v>
      </c>
      <c r="C11" s="34">
        <v>3</v>
      </c>
      <c r="D11" s="35">
        <v>14</v>
      </c>
      <c r="E11" s="32"/>
      <c r="F11" s="33"/>
    </row>
    <row r="12" spans="2:6" ht="18">
      <c r="B12" s="29">
        <v>6</v>
      </c>
      <c r="C12" s="34">
        <v>6</v>
      </c>
      <c r="D12" s="36">
        <v>11</v>
      </c>
      <c r="E12" s="32"/>
      <c r="F12" s="33"/>
    </row>
    <row r="13" spans="2:6" ht="18">
      <c r="B13" s="29">
        <v>7</v>
      </c>
      <c r="C13" s="37">
        <v>7</v>
      </c>
      <c r="D13" s="35">
        <v>10</v>
      </c>
      <c r="E13" s="32"/>
      <c r="F13" s="33"/>
    </row>
    <row r="14" spans="2:6" ht="18">
      <c r="B14" s="29">
        <v>8</v>
      </c>
      <c r="C14" s="34">
        <v>2</v>
      </c>
      <c r="D14" s="31">
        <v>15</v>
      </c>
      <c r="E14" s="32"/>
      <c r="F14" s="33"/>
    </row>
    <row r="15" spans="2:6" ht="18">
      <c r="B15" s="29">
        <v>9</v>
      </c>
      <c r="C15" s="34" t="s">
        <v>46</v>
      </c>
      <c r="D15" s="38" t="s">
        <v>47</v>
      </c>
      <c r="E15" s="32"/>
      <c r="F15" s="33"/>
    </row>
    <row r="16" spans="2:6" ht="18">
      <c r="B16" s="29">
        <v>10</v>
      </c>
      <c r="C16" s="30" t="s">
        <v>48</v>
      </c>
      <c r="D16" s="35" t="s">
        <v>49</v>
      </c>
      <c r="E16" s="32"/>
      <c r="F16" s="33"/>
    </row>
    <row r="17" spans="2:6" s="19" customFormat="1" ht="18">
      <c r="B17" s="29">
        <v>11</v>
      </c>
      <c r="C17" s="34" t="s">
        <v>50</v>
      </c>
      <c r="D17" s="31" t="s">
        <v>51</v>
      </c>
      <c r="E17" s="32"/>
      <c r="F17" s="33"/>
    </row>
    <row r="18" spans="2:6" s="19" customFormat="1" ht="18">
      <c r="B18" s="29">
        <v>12</v>
      </c>
      <c r="C18" s="34" t="s">
        <v>52</v>
      </c>
      <c r="D18" s="31" t="s">
        <v>53</v>
      </c>
      <c r="E18" s="32"/>
      <c r="F18" s="33"/>
    </row>
    <row r="19" spans="2:6" s="19" customFormat="1" ht="18">
      <c r="B19" s="29">
        <v>13</v>
      </c>
      <c r="C19" s="34" t="s">
        <v>54</v>
      </c>
      <c r="D19" s="31" t="s">
        <v>55</v>
      </c>
      <c r="E19" s="32"/>
      <c r="F19" s="33"/>
    </row>
    <row r="20" spans="2:6" s="19" customFormat="1" ht="18">
      <c r="B20" s="29">
        <v>14</v>
      </c>
      <c r="C20" s="34" t="s">
        <v>56</v>
      </c>
      <c r="D20" s="31" t="s">
        <v>57</v>
      </c>
      <c r="E20" s="32"/>
      <c r="F20" s="33"/>
    </row>
    <row r="21" spans="2:6" s="19" customFormat="1" ht="18">
      <c r="B21" s="29">
        <v>15</v>
      </c>
      <c r="C21" s="34" t="s">
        <v>58</v>
      </c>
      <c r="D21" s="31" t="s">
        <v>59</v>
      </c>
      <c r="E21" s="32"/>
      <c r="F21" s="33"/>
    </row>
    <row r="22" spans="2:6" s="19" customFormat="1" ht="18">
      <c r="B22" s="29">
        <v>16</v>
      </c>
      <c r="C22" s="34" t="s">
        <v>60</v>
      </c>
      <c r="D22" s="35" t="s">
        <v>61</v>
      </c>
      <c r="E22" s="32"/>
      <c r="F22" s="33"/>
    </row>
    <row r="23" spans="2:6" s="19" customFormat="1" ht="18">
      <c r="B23" s="29">
        <v>17</v>
      </c>
      <c r="C23" s="30" t="s">
        <v>62</v>
      </c>
      <c r="D23" s="31" t="s">
        <v>63</v>
      </c>
      <c r="E23" s="32"/>
      <c r="F23" s="33"/>
    </row>
    <row r="24" spans="2:6" s="19" customFormat="1" ht="18">
      <c r="B24" s="29">
        <v>18</v>
      </c>
      <c r="C24" s="34" t="s">
        <v>64</v>
      </c>
      <c r="D24" s="31" t="s">
        <v>65</v>
      </c>
      <c r="E24" s="32"/>
      <c r="F24" s="33"/>
    </row>
    <row r="25" spans="2:6" s="19" customFormat="1" ht="18">
      <c r="B25" s="29">
        <v>19</v>
      </c>
      <c r="C25" s="30" t="s">
        <v>66</v>
      </c>
      <c r="D25" s="35" t="s">
        <v>67</v>
      </c>
      <c r="E25" s="32"/>
      <c r="F25" s="33"/>
    </row>
    <row r="26" spans="2:6" s="19" customFormat="1" ht="18">
      <c r="B26" s="29">
        <v>20</v>
      </c>
      <c r="C26" s="34" t="s">
        <v>68</v>
      </c>
      <c r="D26" s="35" t="s">
        <v>69</v>
      </c>
      <c r="E26" s="32"/>
      <c r="F26" s="33"/>
    </row>
    <row r="27" spans="2:6" s="19" customFormat="1" ht="18">
      <c r="B27" s="29">
        <v>21</v>
      </c>
      <c r="C27" s="30" t="s">
        <v>70</v>
      </c>
      <c r="D27" s="31" t="s">
        <v>71</v>
      </c>
      <c r="E27" s="32"/>
      <c r="F27" s="33"/>
    </row>
    <row r="28" spans="2:6" s="19" customFormat="1" ht="18">
      <c r="B28" s="29">
        <v>22</v>
      </c>
      <c r="C28" s="30" t="s">
        <v>72</v>
      </c>
      <c r="D28" s="39" t="s">
        <v>73</v>
      </c>
      <c r="E28" s="32"/>
      <c r="F28" s="33"/>
    </row>
    <row r="29" spans="2:6" s="19" customFormat="1" ht="18">
      <c r="B29" s="29">
        <v>23</v>
      </c>
      <c r="C29" s="40" t="s">
        <v>74</v>
      </c>
      <c r="D29" s="35" t="s">
        <v>75</v>
      </c>
      <c r="E29" s="32"/>
      <c r="F29" s="33"/>
    </row>
    <row r="30" spans="2:6" s="19" customFormat="1" ht="18">
      <c r="B30" s="29">
        <v>24</v>
      </c>
      <c r="C30" s="40" t="s">
        <v>76</v>
      </c>
      <c r="D30" s="39" t="s">
        <v>77</v>
      </c>
      <c r="E30" s="32"/>
      <c r="F30" s="33"/>
    </row>
    <row r="31" spans="2:6" s="19" customFormat="1" ht="18">
      <c r="B31" s="29">
        <v>25</v>
      </c>
      <c r="C31" s="40" t="s">
        <v>78</v>
      </c>
      <c r="D31" s="39" t="s">
        <v>79</v>
      </c>
      <c r="E31" s="32"/>
      <c r="F31" s="33"/>
    </row>
    <row r="32" spans="2:6" s="19" customFormat="1" ht="18">
      <c r="B32" s="29">
        <v>26</v>
      </c>
      <c r="C32" s="40" t="s">
        <v>80</v>
      </c>
      <c r="D32" s="39" t="s">
        <v>81</v>
      </c>
      <c r="E32" s="32"/>
      <c r="F32" s="33"/>
    </row>
    <row r="33" spans="2:6" s="19" customFormat="1" ht="18">
      <c r="B33" s="29">
        <v>27</v>
      </c>
      <c r="C33" s="40" t="s">
        <v>82</v>
      </c>
      <c r="D33" s="39" t="s">
        <v>83</v>
      </c>
      <c r="E33" s="32"/>
      <c r="F33" s="33"/>
    </row>
    <row r="34" spans="2:6" s="19" customFormat="1" ht="18">
      <c r="B34" s="29">
        <v>28</v>
      </c>
      <c r="C34" s="40" t="s">
        <v>84</v>
      </c>
      <c r="D34" s="39" t="s">
        <v>85</v>
      </c>
      <c r="E34" s="32"/>
      <c r="F34" s="33"/>
    </row>
    <row r="35" spans="2:6" s="19" customFormat="1" ht="18">
      <c r="B35" s="29">
        <v>29</v>
      </c>
      <c r="C35" s="40" t="s">
        <v>86</v>
      </c>
      <c r="D35" s="39" t="s">
        <v>87</v>
      </c>
      <c r="E35" s="32"/>
      <c r="F35" s="33"/>
    </row>
    <row r="36" spans="2:6" s="19" customFormat="1" ht="18.75" thickBot="1">
      <c r="B36" s="29">
        <v>30</v>
      </c>
      <c r="C36" s="41" t="s">
        <v>88</v>
      </c>
      <c r="D36" s="42" t="s">
        <v>89</v>
      </c>
      <c r="E36" s="32"/>
      <c r="F36" s="33"/>
    </row>
    <row r="37" spans="2:6" s="19" customFormat="1" ht="18">
      <c r="B37" s="43"/>
      <c r="C37" s="44"/>
      <c r="D37" s="44"/>
      <c r="E37" s="45"/>
      <c r="F37" s="46"/>
    </row>
    <row r="38" spans="2:6" s="19" customFormat="1" ht="18">
      <c r="B38" s="47" t="s">
        <v>90</v>
      </c>
      <c r="C38" s="44"/>
      <c r="D38" s="47" t="s">
        <v>91</v>
      </c>
      <c r="E38" s="45"/>
      <c r="F38" s="46"/>
    </row>
    <row r="39" spans="2:6" s="19" customFormat="1" ht="18">
      <c r="B39" s="48"/>
      <c r="C39" s="49"/>
      <c r="D39" s="49"/>
      <c r="E39" s="45"/>
      <c r="F39" s="48"/>
    </row>
    <row r="40" spans="2:5" s="20" customFormat="1" ht="18">
      <c r="B40" s="50" t="s">
        <v>92</v>
      </c>
      <c r="C40" s="25"/>
      <c r="E40" s="25" t="s">
        <v>33</v>
      </c>
    </row>
    <row r="41" spans="3:5" s="20" customFormat="1" ht="18">
      <c r="C41" s="25"/>
      <c r="E41" s="25" t="s">
        <v>105</v>
      </c>
    </row>
    <row r="42" spans="2:3" s="20" customFormat="1" ht="18">
      <c r="B42" s="50" t="s">
        <v>93</v>
      </c>
      <c r="C42" s="25"/>
    </row>
  </sheetData>
  <sheetProtection/>
  <mergeCells count="4">
    <mergeCell ref="B1:F1"/>
    <mergeCell ref="B2:F2"/>
    <mergeCell ref="B4:F4"/>
    <mergeCell ref="E6:F6"/>
  </mergeCells>
  <printOptions/>
  <pageMargins left="0.7" right="0.35" top="0.58" bottom="0.56" header="0.3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55" zoomScaleNormal="55" zoomScalePageLayoutView="0" workbookViewId="0" topLeftCell="A1">
      <selection activeCell="U28" sqref="U28"/>
    </sheetView>
  </sheetViews>
  <sheetFormatPr defaultColWidth="9.28125" defaultRowHeight="15"/>
  <cols>
    <col min="1" max="1" width="5.421875" style="22" customWidth="1"/>
    <col min="2" max="2" width="16.00390625" style="52" customWidth="1"/>
    <col min="3" max="3" width="8.421875" style="120" customWidth="1"/>
    <col min="4" max="4" width="15.140625" style="52" customWidth="1"/>
    <col min="5" max="5" width="8.57421875" style="128" customWidth="1"/>
    <col min="6" max="6" width="15.28125" style="52" customWidth="1"/>
    <col min="7" max="7" width="8.421875" style="141" customWidth="1"/>
    <col min="8" max="8" width="16.00390625" style="52" customWidth="1"/>
    <col min="9" max="9" width="8.421875" style="141" customWidth="1"/>
    <col min="10" max="10" width="8.421875" style="138" customWidth="1"/>
    <col min="11" max="11" width="14.140625" style="20" customWidth="1"/>
    <col min="12" max="12" width="8.421875" style="138" customWidth="1"/>
    <col min="13" max="13" width="14.140625" style="20" customWidth="1"/>
    <col min="14" max="14" width="8.421875" style="141" customWidth="1"/>
    <col min="15" max="15" width="16.28125" style="20" customWidth="1"/>
    <col min="16" max="16" width="8.421875" style="141" customWidth="1"/>
    <col min="17" max="17" width="15.57421875" style="20" customWidth="1"/>
    <col min="18" max="18" width="8.421875" style="141" customWidth="1"/>
    <col min="19" max="19" width="14.57421875" style="20" customWidth="1"/>
    <col min="20" max="16384" width="9.28125" style="20" customWidth="1"/>
  </cols>
  <sheetData>
    <row r="1" spans="1:15" ht="23.25">
      <c r="A1" s="51"/>
      <c r="F1" s="55"/>
      <c r="G1" s="138"/>
      <c r="H1" s="55"/>
      <c r="J1" s="150"/>
      <c r="K1" s="57" t="s">
        <v>40</v>
      </c>
      <c r="L1" s="150"/>
      <c r="M1" s="56"/>
      <c r="N1" s="127"/>
      <c r="O1" s="52"/>
    </row>
    <row r="2" spans="1:15" ht="23.25">
      <c r="A2" s="51"/>
      <c r="F2" s="55"/>
      <c r="G2" s="138"/>
      <c r="H2" s="55"/>
      <c r="I2" s="144"/>
      <c r="J2" s="144"/>
      <c r="K2" s="59" t="s">
        <v>106</v>
      </c>
      <c r="L2" s="144"/>
      <c r="M2" s="59"/>
      <c r="N2" s="127"/>
      <c r="O2" s="52"/>
    </row>
    <row r="3" spans="1:18" s="63" customFormat="1" ht="20.25">
      <c r="A3" s="60"/>
      <c r="B3" s="61"/>
      <c r="C3" s="121"/>
      <c r="D3" s="62" t="s">
        <v>94</v>
      </c>
      <c r="E3" s="129"/>
      <c r="G3" s="139"/>
      <c r="H3" s="64"/>
      <c r="I3" s="145"/>
      <c r="J3" s="145"/>
      <c r="K3" s="65"/>
      <c r="L3" s="145"/>
      <c r="M3" s="65"/>
      <c r="N3" s="156"/>
      <c r="O3" s="66" t="s">
        <v>103</v>
      </c>
      <c r="P3" s="156"/>
      <c r="R3" s="156"/>
    </row>
    <row r="4" spans="1:20" s="72" customFormat="1" ht="23.25">
      <c r="A4" s="67"/>
      <c r="B4" s="68"/>
      <c r="C4" s="69"/>
      <c r="D4" s="68"/>
      <c r="E4" s="70"/>
      <c r="F4" s="71"/>
      <c r="G4" s="68"/>
      <c r="H4" s="71"/>
      <c r="I4" s="59" t="s">
        <v>95</v>
      </c>
      <c r="J4" s="56"/>
      <c r="K4" s="163" t="s">
        <v>96</v>
      </c>
      <c r="L4" s="56"/>
      <c r="M4" s="56"/>
      <c r="O4" s="68"/>
      <c r="P4" s="73"/>
      <c r="Q4" s="73"/>
      <c r="R4" s="73"/>
      <c r="S4" s="73"/>
      <c r="T4" s="73"/>
    </row>
    <row r="5" spans="1:20" s="72" customFormat="1" ht="23.25">
      <c r="A5" s="67"/>
      <c r="B5" s="68"/>
      <c r="C5" s="122"/>
      <c r="D5" s="68"/>
      <c r="E5" s="130"/>
      <c r="F5" s="71"/>
      <c r="G5" s="140"/>
      <c r="H5" s="71"/>
      <c r="I5" s="140"/>
      <c r="J5" s="151"/>
      <c r="L5" s="151"/>
      <c r="M5" s="68"/>
      <c r="N5" s="151"/>
      <c r="O5" s="74"/>
      <c r="P5" s="151"/>
      <c r="R5" s="151"/>
      <c r="T5" s="73"/>
    </row>
    <row r="6" spans="1:20" ht="18.75" thickBot="1">
      <c r="A6" s="22">
        <f>IF($N$44=TRUE,1,"")</f>
        <v>1</v>
      </c>
      <c r="B6" s="17" t="s">
        <v>27</v>
      </c>
      <c r="C6" s="123">
        <f>'[1]Розклад'!E7</f>
        <v>0</v>
      </c>
      <c r="D6" s="75"/>
      <c r="L6" s="152"/>
      <c r="M6" s="48"/>
      <c r="T6" s="48"/>
    </row>
    <row r="7" spans="2:20" ht="18.75" thickBot="1">
      <c r="B7" s="77">
        <f>IF($N$43=TRUE,B3+1,"")</f>
        <v>1</v>
      </c>
      <c r="C7" s="124"/>
      <c r="D7" s="78" t="str">
        <f>'[1]Розклад'!C15</f>
        <v>W1</v>
      </c>
      <c r="E7" s="131">
        <f>'[1]Розклад'!E15</f>
        <v>0</v>
      </c>
      <c r="F7" s="75"/>
      <c r="G7" s="127"/>
      <c r="K7" s="58"/>
      <c r="L7" s="152"/>
      <c r="M7" s="48"/>
      <c r="N7" s="146"/>
      <c r="O7" s="48"/>
      <c r="P7" s="146"/>
      <c r="Q7" s="48"/>
      <c r="T7" s="48"/>
    </row>
    <row r="8" spans="1:20" ht="18.75" thickBot="1">
      <c r="A8" s="22">
        <f>IF($N$44=TRUE,16,"")</f>
        <v>16</v>
      </c>
      <c r="B8" s="17" t="s">
        <v>18</v>
      </c>
      <c r="C8" s="125">
        <f>'[1]Розклад'!F7</f>
        <v>0</v>
      </c>
      <c r="D8" s="79"/>
      <c r="E8" s="132"/>
      <c r="H8" s="76"/>
      <c r="K8" s="58"/>
      <c r="L8" s="152"/>
      <c r="M8" s="48"/>
      <c r="N8" s="146"/>
      <c r="O8" s="48"/>
      <c r="P8" s="146"/>
      <c r="Q8" s="48"/>
      <c r="R8" s="157">
        <f>'[1]Розклад'!E19</f>
        <v>0</v>
      </c>
      <c r="S8" s="80" t="str">
        <f>'[1]Розклад'!C19</f>
        <v>L7</v>
      </c>
      <c r="T8" s="48"/>
    </row>
    <row r="9" spans="4:20" ht="18.75" thickBot="1">
      <c r="D9" s="77">
        <f>IF($N$43=TRUE,$B$35+1,"")</f>
        <v>9</v>
      </c>
      <c r="E9" s="132"/>
      <c r="F9" s="78" t="str">
        <f>'[1]Розклад'!C27</f>
        <v>W9</v>
      </c>
      <c r="G9" s="131">
        <f>'[1]Розклад'!E27</f>
        <v>0</v>
      </c>
      <c r="H9" s="75"/>
      <c r="K9" s="58"/>
      <c r="L9" s="131">
        <f>'[1]Розклад'!E31</f>
        <v>0</v>
      </c>
      <c r="M9" s="81" t="str">
        <f>'[1]Розклад'!C31</f>
        <v>L22</v>
      </c>
      <c r="N9" s="146"/>
      <c r="O9" s="48"/>
      <c r="P9" s="157">
        <f>'[1]Розклад'!E23</f>
        <v>0</v>
      </c>
      <c r="Q9" s="82" t="str">
        <f>'[1]Розклад'!C23</f>
        <v>W13</v>
      </c>
      <c r="R9" s="146"/>
      <c r="S9" s="83">
        <f>IF($N$43=TRUE,D33+1,"")</f>
        <v>13</v>
      </c>
      <c r="T9" s="48"/>
    </row>
    <row r="10" spans="1:20" ht="18.75" thickBot="1">
      <c r="A10" s="22">
        <f>IF($N$44=TRUE,8,"")</f>
        <v>8</v>
      </c>
      <c r="B10" s="17" t="s">
        <v>19</v>
      </c>
      <c r="C10" s="123">
        <f>'[1]Розклад'!E8</f>
        <v>0</v>
      </c>
      <c r="D10" s="84"/>
      <c r="E10" s="132"/>
      <c r="F10" s="79"/>
      <c r="G10" s="142"/>
      <c r="K10" s="85"/>
      <c r="L10" s="152"/>
      <c r="M10" s="49"/>
      <c r="N10" s="146"/>
      <c r="O10" s="86"/>
      <c r="P10" s="146"/>
      <c r="Q10" s="87"/>
      <c r="R10" s="136">
        <f>'[1]Розклад'!F19</f>
        <v>0</v>
      </c>
      <c r="S10" s="81" t="str">
        <f>'[1]Розклад'!D19</f>
        <v>L8</v>
      </c>
      <c r="T10" s="48"/>
    </row>
    <row r="11" spans="2:20" ht="18.75" thickBot="1">
      <c r="B11" s="77">
        <f>IF($N$43=TRUE,B7+1,"")</f>
        <v>2</v>
      </c>
      <c r="C11" s="124"/>
      <c r="D11" s="88" t="str">
        <f>'[1]Розклад'!D15</f>
        <v>W2</v>
      </c>
      <c r="E11" s="133">
        <f>'[1]Розклад'!F15</f>
        <v>0</v>
      </c>
      <c r="F11" s="79"/>
      <c r="G11" s="142"/>
      <c r="K11" s="85"/>
      <c r="L11" s="152"/>
      <c r="M11" s="49"/>
      <c r="N11" s="157">
        <f>'[1]Розклад'!E29</f>
        <v>0</v>
      </c>
      <c r="O11" s="89" t="str">
        <f>'[1]Розклад'!C29</f>
        <v>W17</v>
      </c>
      <c r="P11" s="146"/>
      <c r="Q11" s="83">
        <f>IF($N$43=TRUE,S32+1,"")</f>
        <v>17</v>
      </c>
      <c r="S11" s="25"/>
      <c r="T11" s="48"/>
    </row>
    <row r="12" spans="1:20" ht="18.75" thickBot="1">
      <c r="A12" s="22">
        <f>IF($N$44=TRUE,9,"")</f>
        <v>9</v>
      </c>
      <c r="B12" s="17" t="s">
        <v>22</v>
      </c>
      <c r="C12" s="125">
        <f>'[1]Розклад'!F8</f>
        <v>0</v>
      </c>
      <c r="D12" s="90"/>
      <c r="E12" s="134"/>
      <c r="F12" s="79"/>
      <c r="G12" s="142"/>
      <c r="I12" s="119">
        <f>IF($N$43=TRUE,M28+1,"")</f>
        <v>27</v>
      </c>
      <c r="J12" s="119"/>
      <c r="K12" s="86"/>
      <c r="L12" s="152"/>
      <c r="M12" s="91">
        <f>IF($N$43=TRUE,O30+1,"")</f>
        <v>25</v>
      </c>
      <c r="N12" s="146"/>
      <c r="O12" s="87"/>
      <c r="P12" s="146"/>
      <c r="Q12" s="49"/>
      <c r="R12" s="146"/>
      <c r="S12" s="49"/>
      <c r="T12" s="48"/>
    </row>
    <row r="13" spans="2:20" ht="18.75" thickBot="1">
      <c r="B13" s="76"/>
      <c r="D13" s="77"/>
      <c r="E13" s="135"/>
      <c r="F13" s="77">
        <f>IF($N$43=TRUE,Q34+1,"")</f>
        <v>21</v>
      </c>
      <c r="G13" s="142"/>
      <c r="H13" s="78" t="str">
        <f>'[1]Розклад'!C33</f>
        <v>W21</v>
      </c>
      <c r="I13" s="131">
        <f>'[1]Розклад'!E33</f>
        <v>0</v>
      </c>
      <c r="J13" s="136">
        <f>'[1]Розклад'!F33</f>
        <v>0</v>
      </c>
      <c r="K13" s="89" t="str">
        <f>'[1]Розклад'!D33</f>
        <v>W25</v>
      </c>
      <c r="L13" s="152"/>
      <c r="M13" s="87"/>
      <c r="N13" s="146"/>
      <c r="O13" s="87"/>
      <c r="P13" s="155">
        <f>'[1]Розклад'!F23</f>
        <v>0</v>
      </c>
      <c r="Q13" s="80" t="str">
        <f>'[1]Розклад'!D23</f>
        <v>L10</v>
      </c>
      <c r="R13" s="146"/>
      <c r="S13" s="49"/>
      <c r="T13" s="48"/>
    </row>
    <row r="14" spans="1:20" ht="18.75" thickBot="1">
      <c r="A14" s="22">
        <f>IF($N$44=TRUE,5,"")</f>
        <v>5</v>
      </c>
      <c r="B14" s="17" t="s">
        <v>14</v>
      </c>
      <c r="C14" s="123">
        <f>'[1]Розклад'!E9</f>
        <v>0</v>
      </c>
      <c r="D14" s="77"/>
      <c r="E14" s="135"/>
      <c r="F14" s="79"/>
      <c r="G14" s="142"/>
      <c r="H14" s="79"/>
      <c r="I14" s="146"/>
      <c r="J14" s="152"/>
      <c r="K14" s="87"/>
      <c r="L14" s="152"/>
      <c r="M14" s="87"/>
      <c r="N14" s="146"/>
      <c r="O14" s="83">
        <f>IF($N$43=TRUE,F29+1,"")</f>
        <v>23</v>
      </c>
      <c r="P14" s="146"/>
      <c r="Q14" s="49"/>
      <c r="S14" s="25"/>
      <c r="T14" s="48"/>
    </row>
    <row r="15" spans="2:20" ht="18.75" thickBot="1">
      <c r="B15" s="77">
        <f>IF($N$43=TRUE,B11+1,"")</f>
        <v>3</v>
      </c>
      <c r="C15" s="124"/>
      <c r="D15" s="78" t="str">
        <f>'[1]Розклад'!C16</f>
        <v>W3</v>
      </c>
      <c r="E15" s="136">
        <f>'[1]Розклад'!E16</f>
        <v>0</v>
      </c>
      <c r="F15" s="84"/>
      <c r="G15" s="143"/>
      <c r="H15" s="79"/>
      <c r="I15" s="146"/>
      <c r="J15" s="152"/>
      <c r="K15" s="87"/>
      <c r="L15" s="136">
        <f>'[1]Розклад'!F31</f>
        <v>0</v>
      </c>
      <c r="M15" s="89" t="str">
        <f>'[1]Розклад'!D31</f>
        <v>W23</v>
      </c>
      <c r="N15" s="146"/>
      <c r="O15" s="49"/>
      <c r="P15" s="146"/>
      <c r="Q15" s="49"/>
      <c r="R15" s="157">
        <f>'[1]Розклад'!E20</f>
        <v>0</v>
      </c>
      <c r="S15" s="81" t="str">
        <f>'[1]Розклад'!C20</f>
        <v>L5</v>
      </c>
      <c r="T15" s="48"/>
    </row>
    <row r="16" spans="1:20" ht="18.75" thickBot="1">
      <c r="A16" s="22">
        <f>IF($N$44=TRUE,12,"")</f>
        <v>12</v>
      </c>
      <c r="B16" s="17" t="s">
        <v>26</v>
      </c>
      <c r="C16" s="125">
        <f>'[1]Розклад'!F9</f>
        <v>0</v>
      </c>
      <c r="D16" s="77"/>
      <c r="E16" s="137"/>
      <c r="F16" s="79"/>
      <c r="G16" s="142"/>
      <c r="H16" s="79"/>
      <c r="I16" s="147"/>
      <c r="K16" s="49"/>
      <c r="L16" s="152"/>
      <c r="M16" s="87"/>
      <c r="N16" s="146"/>
      <c r="O16" s="49"/>
      <c r="P16" s="157">
        <f>'[1]Розклад'!E24</f>
        <v>0</v>
      </c>
      <c r="Q16" s="82" t="str">
        <f>'[1]Розклад'!C24</f>
        <v>W14</v>
      </c>
      <c r="R16" s="146"/>
      <c r="S16" s="83">
        <f>IF($N$43=TRUE,S9+1,"")</f>
        <v>14</v>
      </c>
      <c r="T16" s="48"/>
    </row>
    <row r="17" spans="4:20" ht="19.5" customHeight="1" thickBot="1">
      <c r="D17" s="77">
        <f>IF($N$43=TRUE,D9+1,"")</f>
        <v>10</v>
      </c>
      <c r="E17" s="132"/>
      <c r="F17" s="78" t="str">
        <f>'[1]Розклад'!D27</f>
        <v>W10</v>
      </c>
      <c r="G17" s="133">
        <f>'[1]Розклад'!F27</f>
        <v>0</v>
      </c>
      <c r="H17" s="79"/>
      <c r="I17" s="147"/>
      <c r="K17" s="49"/>
      <c r="L17" s="152"/>
      <c r="M17" s="87"/>
      <c r="N17" s="146"/>
      <c r="O17" s="87"/>
      <c r="P17" s="146"/>
      <c r="Q17" s="87"/>
      <c r="R17" s="136">
        <f>'[1]Розклад'!F20</f>
        <v>0</v>
      </c>
      <c r="S17" s="81" t="str">
        <f>'[1]Розклад'!D20</f>
        <v>L6</v>
      </c>
      <c r="T17" s="48"/>
    </row>
    <row r="18" spans="1:20" ht="19.5" customHeight="1" thickBot="1">
      <c r="A18" s="22">
        <f>IF($N$44=TRUE,4,"")</f>
        <v>4</v>
      </c>
      <c r="B18" s="17" t="s">
        <v>16</v>
      </c>
      <c r="C18" s="123">
        <f>'[1]Розклад'!E10</f>
        <v>0</v>
      </c>
      <c r="D18" s="84"/>
      <c r="E18" s="132"/>
      <c r="F18" s="79"/>
      <c r="G18" s="127"/>
      <c r="H18" s="79" t="s">
        <v>97</v>
      </c>
      <c r="K18" s="51" t="s">
        <v>98</v>
      </c>
      <c r="M18" s="87"/>
      <c r="N18" s="158">
        <f>'[1]Розклад'!F29</f>
        <v>0</v>
      </c>
      <c r="O18" s="89" t="str">
        <f>'[1]Розклад'!D29</f>
        <v>W18</v>
      </c>
      <c r="P18" s="146"/>
      <c r="Q18" s="83">
        <f>IF($N$43=TRUE,Q11+1,"")</f>
        <v>18</v>
      </c>
      <c r="S18" s="25"/>
      <c r="T18" s="48"/>
    </row>
    <row r="19" spans="2:20" ht="19.5" customHeight="1" thickBot="1">
      <c r="B19" s="77">
        <f>IF($N$43=TRUE,B15+1,"")</f>
        <v>4</v>
      </c>
      <c r="C19" s="124"/>
      <c r="D19" s="78" t="str">
        <f>'[1]Розклад'!D16</f>
        <v>W4</v>
      </c>
      <c r="E19" s="133">
        <f>'[1]Розклад'!F16</f>
        <v>0</v>
      </c>
      <c r="F19" s="79"/>
      <c r="G19" s="127"/>
      <c r="H19" s="78" t="str">
        <f>'[1]Розклад'!C36</f>
        <v>W27</v>
      </c>
      <c r="I19" s="131">
        <f>'[1]Розклад'!E36</f>
        <v>0</v>
      </c>
      <c r="J19" s="131">
        <f>'[1]Розклад'!E35</f>
        <v>0</v>
      </c>
      <c r="K19" s="81" t="str">
        <f>'[1]Розклад'!C35</f>
        <v>L27</v>
      </c>
      <c r="L19" s="152"/>
      <c r="M19" s="49"/>
      <c r="N19" s="146"/>
      <c r="O19" s="87"/>
      <c r="P19" s="146"/>
      <c r="Q19" s="49"/>
      <c r="R19" s="146"/>
      <c r="S19" s="49"/>
      <c r="T19" s="48"/>
    </row>
    <row r="20" spans="1:20" ht="19.5" customHeight="1" thickBot="1">
      <c r="A20" s="22">
        <f>IF($N$44=TRUE,13,"")</f>
        <v>13</v>
      </c>
      <c r="B20" s="17" t="s">
        <v>20</v>
      </c>
      <c r="C20" s="125">
        <f>'[1]Розклад'!F10</f>
        <v>0</v>
      </c>
      <c r="D20" s="90"/>
      <c r="E20" s="134"/>
      <c r="F20" s="77"/>
      <c r="G20" s="127"/>
      <c r="H20" s="79"/>
      <c r="I20" s="148"/>
      <c r="K20" s="25"/>
      <c r="M20" s="25"/>
      <c r="N20" s="146"/>
      <c r="O20" s="87"/>
      <c r="P20" s="136">
        <f>'[1]Розклад'!F24</f>
        <v>0</v>
      </c>
      <c r="Q20" s="81" t="str">
        <f>'[1]Розклад'!D24</f>
        <v>L9</v>
      </c>
      <c r="R20" s="146"/>
      <c r="S20" s="49"/>
      <c r="T20" s="48"/>
    </row>
    <row r="21" spans="2:19" ht="19.5" customHeight="1">
      <c r="B21" s="76"/>
      <c r="D21" s="77"/>
      <c r="E21" s="135"/>
      <c r="F21" s="77"/>
      <c r="G21" s="127"/>
      <c r="H21" s="77">
        <f>IF($N$43=TRUE,K21+1,"")</f>
        <v>30</v>
      </c>
      <c r="I21" s="142"/>
      <c r="J21" s="152"/>
      <c r="K21" s="83">
        <f>IF($N$43=TRUE,I27+1,"")</f>
        <v>29</v>
      </c>
      <c r="M21" s="25"/>
      <c r="O21" s="25"/>
      <c r="Q21" s="25"/>
      <c r="S21" s="25"/>
    </row>
    <row r="22" spans="1:20" ht="19.5" customHeight="1" thickBot="1">
      <c r="A22" s="22">
        <f>IF($N$44=TRUE,3,"")</f>
        <v>3</v>
      </c>
      <c r="B22" s="17" t="s">
        <v>23</v>
      </c>
      <c r="C22" s="126">
        <f>'[1]Розклад'!E11</f>
        <v>0</v>
      </c>
      <c r="D22" s="79"/>
      <c r="F22" s="77"/>
      <c r="G22" s="127"/>
      <c r="H22" s="77"/>
      <c r="I22" s="142"/>
      <c r="J22" s="153"/>
      <c r="K22" s="49"/>
      <c r="M22" s="25"/>
      <c r="O22" s="25"/>
      <c r="Q22" s="25"/>
      <c r="S22" s="25"/>
      <c r="T22" s="48"/>
    </row>
    <row r="23" spans="2:20" ht="19.5" customHeight="1" thickBot="1">
      <c r="B23" s="77">
        <f>IF($N$43=TRUE,B19+1,"")</f>
        <v>5</v>
      </c>
      <c r="C23" s="124"/>
      <c r="D23" s="78" t="str">
        <f>'[1]Розклад'!C17</f>
        <v>W5</v>
      </c>
      <c r="E23" s="131">
        <f>'[1]Розклад'!E17</f>
        <v>0</v>
      </c>
      <c r="F23" s="93"/>
      <c r="H23" s="78" t="str">
        <f>'[1]Розклад'!D36</f>
        <v>W28</v>
      </c>
      <c r="I23" s="136">
        <f>'[1]Розклад'!F36</f>
        <v>0</v>
      </c>
      <c r="J23" s="136">
        <f>'[1]Розклад'!F35</f>
        <v>0</v>
      </c>
      <c r="K23" s="81" t="str">
        <f>'[1]Розклад'!D35</f>
        <v>L28</v>
      </c>
      <c r="L23" s="141"/>
      <c r="M23" s="25"/>
      <c r="N23" s="146"/>
      <c r="O23" s="49"/>
      <c r="P23" s="146"/>
      <c r="Q23" s="49"/>
      <c r="S23" s="25"/>
      <c r="T23" s="48"/>
    </row>
    <row r="24" spans="1:20" ht="19.5" customHeight="1" thickBot="1">
      <c r="A24" s="22">
        <f>IF($N$44=TRUE,14,"")</f>
        <v>14</v>
      </c>
      <c r="B24" s="17" t="s">
        <v>25</v>
      </c>
      <c r="C24" s="125">
        <f>'[1]Розклад'!F11</f>
        <v>0</v>
      </c>
      <c r="D24" s="94"/>
      <c r="E24" s="137"/>
      <c r="F24" s="94"/>
      <c r="H24" s="77"/>
      <c r="I24" s="147"/>
      <c r="J24" s="152"/>
      <c r="K24" s="49"/>
      <c r="L24" s="152"/>
      <c r="M24" s="49"/>
      <c r="N24" s="146"/>
      <c r="O24" s="49"/>
      <c r="P24" s="146"/>
      <c r="Q24" s="49"/>
      <c r="R24" s="157">
        <f>'[1]Розклад'!E21</f>
        <v>0</v>
      </c>
      <c r="S24" s="81" t="str">
        <f>'[1]Розклад'!C21</f>
        <v>L3</v>
      </c>
      <c r="T24" s="48"/>
    </row>
    <row r="25" spans="4:20" ht="19.5" customHeight="1" thickBot="1">
      <c r="D25" s="77">
        <f>IF($N$43=TRUE,D17+1,"")</f>
        <v>11</v>
      </c>
      <c r="E25" s="132"/>
      <c r="F25" s="95" t="str">
        <f>'[1]Розклад'!C28</f>
        <v>W11</v>
      </c>
      <c r="G25" s="131">
        <f>'[1]Розклад'!E28</f>
        <v>0</v>
      </c>
      <c r="H25" s="84"/>
      <c r="I25" s="147"/>
      <c r="J25" s="154"/>
      <c r="K25" s="49"/>
      <c r="L25" s="131">
        <f>'[1]Розклад'!E32</f>
        <v>0</v>
      </c>
      <c r="M25" s="81" t="str">
        <f>'[1]Розклад'!C32</f>
        <v>L21</v>
      </c>
      <c r="N25" s="146"/>
      <c r="O25" s="49"/>
      <c r="P25" s="157">
        <f>'[1]Розклад'!E25</f>
        <v>0</v>
      </c>
      <c r="Q25" s="82" t="str">
        <f>'[1]Розклад'!C25</f>
        <v>W15</v>
      </c>
      <c r="R25" s="146"/>
      <c r="S25" s="83">
        <f>IF($N$43=TRUE,S16+1,"")</f>
        <v>15</v>
      </c>
      <c r="T25" s="48"/>
    </row>
    <row r="26" spans="1:20" ht="19.5" customHeight="1" thickBot="1">
      <c r="A26" s="22">
        <f>IF($N$44=TRUE,6,"")</f>
        <v>6</v>
      </c>
      <c r="B26" s="17" t="s">
        <v>17</v>
      </c>
      <c r="C26" s="123">
        <f>'[1]Розклад'!E12</f>
        <v>0</v>
      </c>
      <c r="D26" s="84"/>
      <c r="E26" s="132"/>
      <c r="F26" s="79"/>
      <c r="G26" s="142"/>
      <c r="H26" s="79"/>
      <c r="I26" s="147"/>
      <c r="J26" s="152"/>
      <c r="K26" s="87"/>
      <c r="L26" s="152"/>
      <c r="M26" s="49"/>
      <c r="N26" s="146"/>
      <c r="O26" s="87"/>
      <c r="P26" s="146"/>
      <c r="Q26" s="87"/>
      <c r="R26" s="136">
        <f>'[1]Розклад'!F21</f>
        <v>0</v>
      </c>
      <c r="S26" s="81" t="str">
        <f>'[1]Розклад'!D21</f>
        <v>L4</v>
      </c>
      <c r="T26" s="48"/>
    </row>
    <row r="27" spans="2:24" ht="19.5" customHeight="1" thickBot="1">
      <c r="B27" s="77">
        <f>IF($N$43=TRUE,B23+1,"")</f>
        <v>6</v>
      </c>
      <c r="C27" s="124"/>
      <c r="D27" s="78" t="str">
        <f>'[1]Розклад'!D17</f>
        <v>W6</v>
      </c>
      <c r="E27" s="133">
        <f>'[1]Розклад'!F17</f>
        <v>0</v>
      </c>
      <c r="F27" s="79"/>
      <c r="G27" s="143"/>
      <c r="H27" s="79"/>
      <c r="I27" s="119">
        <f>IF($N$43=TRUE,I12+1,"")</f>
        <v>28</v>
      </c>
      <c r="J27" s="119"/>
      <c r="K27" s="87"/>
      <c r="L27" s="152"/>
      <c r="M27" s="49"/>
      <c r="N27" s="159">
        <f>'[1]Розклад'!E30</f>
        <v>0</v>
      </c>
      <c r="O27" s="89" t="str">
        <f>'[1]Розклад'!C30</f>
        <v>W19</v>
      </c>
      <c r="P27" s="146"/>
      <c r="Q27" s="83">
        <f>IF($N$43=TRUE,Q18+1,"")</f>
        <v>19</v>
      </c>
      <c r="S27" s="25"/>
      <c r="T27" s="48"/>
      <c r="X27" s="48"/>
    </row>
    <row r="28" spans="1:20" ht="19.5" customHeight="1" thickBot="1">
      <c r="A28" s="22">
        <f>IF($N$44=TRUE,11,"")</f>
        <v>11</v>
      </c>
      <c r="B28" s="17" t="s">
        <v>24</v>
      </c>
      <c r="C28" s="125">
        <f>'[1]Розклад'!F12</f>
        <v>0</v>
      </c>
      <c r="D28" s="90"/>
      <c r="E28" s="134"/>
      <c r="F28" s="77"/>
      <c r="G28" s="143"/>
      <c r="H28" s="78" t="str">
        <f>'[1]Розклад'!C34</f>
        <v>W22</v>
      </c>
      <c r="I28" s="136">
        <f>'[1]Розклад'!E34</f>
        <v>0</v>
      </c>
      <c r="J28" s="136">
        <f>'[1]Розклад'!F34</f>
        <v>0</v>
      </c>
      <c r="K28" s="89" t="str">
        <f>'[1]Розклад'!D34</f>
        <v>W26</v>
      </c>
      <c r="L28" s="152"/>
      <c r="M28" s="91">
        <f>IF($N$43=TRUE,M12+1,"")</f>
        <v>26</v>
      </c>
      <c r="N28" s="146"/>
      <c r="O28" s="87"/>
      <c r="P28" s="146"/>
      <c r="Q28" s="49"/>
      <c r="R28" s="146"/>
      <c r="S28" s="49"/>
      <c r="T28" s="48"/>
    </row>
    <row r="29" spans="4:20" ht="19.5" customHeight="1" thickBot="1">
      <c r="D29" s="77"/>
      <c r="E29" s="135"/>
      <c r="F29" s="77">
        <f>IF($N$43=TRUE,F13+1,"")</f>
        <v>22</v>
      </c>
      <c r="G29" s="142"/>
      <c r="J29" s="152"/>
      <c r="K29" s="85"/>
      <c r="L29" s="152"/>
      <c r="M29" s="87"/>
      <c r="N29" s="146"/>
      <c r="O29" s="87"/>
      <c r="P29" s="136">
        <f>'[1]Розклад'!F25</f>
        <v>0</v>
      </c>
      <c r="Q29" s="81" t="str">
        <f>'[1]Розклад'!D25</f>
        <v>L12</v>
      </c>
      <c r="R29" s="146"/>
      <c r="S29" s="49"/>
      <c r="T29" s="48"/>
    </row>
    <row r="30" spans="1:20" ht="19.5" customHeight="1" thickBot="1">
      <c r="A30" s="22">
        <f>IF($N$44=TRUE,7,"")</f>
        <v>7</v>
      </c>
      <c r="B30" s="17" t="s">
        <v>15</v>
      </c>
      <c r="C30" s="126">
        <f>'[1]Розклад'!E13</f>
        <v>0</v>
      </c>
      <c r="D30" s="77"/>
      <c r="E30" s="135"/>
      <c r="F30" s="77"/>
      <c r="G30" s="142"/>
      <c r="J30" s="152"/>
      <c r="K30" s="85"/>
      <c r="L30" s="155">
        <f>'[1]Розклад'!F32</f>
        <v>0</v>
      </c>
      <c r="M30" s="82" t="str">
        <f>'[1]Розклад'!D32</f>
        <v>W24</v>
      </c>
      <c r="N30" s="146"/>
      <c r="O30" s="83">
        <f>IF($N$43=TRUE,O14+1,"")</f>
        <v>24</v>
      </c>
      <c r="P30" s="146"/>
      <c r="Q30" s="49"/>
      <c r="S30" s="25"/>
      <c r="T30" s="48"/>
    </row>
    <row r="31" spans="2:20" ht="19.5" customHeight="1" thickBot="1">
      <c r="B31" s="77">
        <f>IF($N$43=TRUE,B27+1,"")</f>
        <v>7</v>
      </c>
      <c r="C31" s="124"/>
      <c r="D31" s="78" t="str">
        <f>'[1]Розклад'!C18</f>
        <v>W7</v>
      </c>
      <c r="E31" s="131">
        <f>'[1]Розклад'!E18</f>
        <v>0</v>
      </c>
      <c r="F31" s="84"/>
      <c r="G31" s="142"/>
      <c r="I31" s="149"/>
      <c r="J31" s="152"/>
      <c r="K31" s="96"/>
      <c r="L31" s="152"/>
      <c r="M31" s="92"/>
      <c r="N31" s="146"/>
      <c r="O31" s="49"/>
      <c r="P31" s="146"/>
      <c r="Q31" s="49"/>
      <c r="R31" s="157">
        <f>'[1]Розклад'!E22</f>
        <v>0</v>
      </c>
      <c r="S31" s="81" t="str">
        <f>'[1]Розклад'!C22</f>
        <v>L1</v>
      </c>
      <c r="T31" s="48"/>
    </row>
    <row r="32" spans="1:20" ht="19.5" customHeight="1" thickBot="1">
      <c r="A32" s="22">
        <f>IF($N$44=TRUE,10,"")</f>
        <v>10</v>
      </c>
      <c r="B32" s="17" t="s">
        <v>21</v>
      </c>
      <c r="C32" s="125">
        <f>'[1]Розклад'!F13</f>
        <v>0</v>
      </c>
      <c r="D32" s="77"/>
      <c r="E32" s="132"/>
      <c r="F32" s="79"/>
      <c r="G32" s="142"/>
      <c r="J32" s="152"/>
      <c r="K32" s="48"/>
      <c r="L32" s="152"/>
      <c r="M32" s="86"/>
      <c r="N32" s="146"/>
      <c r="O32" s="49"/>
      <c r="P32" s="131">
        <f>'[1]Розклад'!E26</f>
        <v>0</v>
      </c>
      <c r="Q32" s="89" t="str">
        <f>'[1]Розклад'!C26</f>
        <v>W16</v>
      </c>
      <c r="R32" s="146"/>
      <c r="S32" s="83">
        <f>IF($N$43=TRUE,S25+1,"")</f>
        <v>16</v>
      </c>
      <c r="T32" s="48"/>
    </row>
    <row r="33" spans="4:20" ht="18.75" thickBot="1">
      <c r="D33" s="77">
        <f>IF($N$43=TRUE,D25+1,"")</f>
        <v>12</v>
      </c>
      <c r="F33" s="95" t="str">
        <f>'[1]Розклад'!D28</f>
        <v>W12</v>
      </c>
      <c r="G33" s="133">
        <f>'[1]Розклад'!F28</f>
        <v>0</v>
      </c>
      <c r="K33" s="48"/>
      <c r="L33" s="152"/>
      <c r="M33" s="86"/>
      <c r="N33" s="146"/>
      <c r="O33" s="87"/>
      <c r="P33" s="146"/>
      <c r="Q33" s="87"/>
      <c r="R33" s="136">
        <f>'[1]Розклад'!F22</f>
        <v>0</v>
      </c>
      <c r="S33" s="81" t="str">
        <f>'[1]Розклад'!D22</f>
        <v>L2</v>
      </c>
      <c r="T33" s="48"/>
    </row>
    <row r="34" spans="1:20" ht="18.75" thickBot="1">
      <c r="A34" s="22">
        <f>IF($N$44=TRUE,2,"")</f>
        <v>2</v>
      </c>
      <c r="B34" s="111" t="s">
        <v>29</v>
      </c>
      <c r="C34" s="123">
        <f>'[1]Розклад'!E14</f>
        <v>0</v>
      </c>
      <c r="D34" s="84"/>
      <c r="E34" s="132"/>
      <c r="G34" s="127"/>
      <c r="L34" s="152"/>
      <c r="M34" s="86"/>
      <c r="N34" s="160">
        <f>'[1]Розклад'!F30</f>
        <v>0</v>
      </c>
      <c r="O34" s="97" t="str">
        <f>'[1]Розклад'!D30</f>
        <v>W20</v>
      </c>
      <c r="P34" s="146"/>
      <c r="Q34" s="83">
        <f>IF($N$43=TRUE,Q27+1,"")</f>
        <v>20</v>
      </c>
      <c r="T34" s="48"/>
    </row>
    <row r="35" spans="2:20" ht="18.75" thickBot="1">
      <c r="B35" s="77">
        <f>IF($N$43=TRUE,B31+1,"")</f>
        <v>8</v>
      </c>
      <c r="C35" s="124"/>
      <c r="D35" s="78" t="str">
        <f>'[1]Розклад'!D18</f>
        <v>W8</v>
      </c>
      <c r="E35" s="133">
        <f>'[1]Розклад'!F18</f>
        <v>0</v>
      </c>
      <c r="G35" s="127"/>
      <c r="L35" s="152"/>
      <c r="M35" s="48"/>
      <c r="N35" s="146"/>
      <c r="O35" s="86"/>
      <c r="P35" s="146"/>
      <c r="Q35" s="49"/>
      <c r="R35" s="146"/>
      <c r="S35" s="48"/>
      <c r="T35" s="48"/>
    </row>
    <row r="36" spans="1:20" ht="18.75" thickBot="1">
      <c r="A36" s="22">
        <f>IF($N$44=TRUE,15,"")</f>
        <v>15</v>
      </c>
      <c r="B36" s="17" t="s">
        <v>28</v>
      </c>
      <c r="C36" s="125">
        <f>'[1]Розклад'!F14</f>
        <v>0</v>
      </c>
      <c r="D36" s="76"/>
      <c r="G36" s="127"/>
      <c r="L36" s="152"/>
      <c r="M36" s="48"/>
      <c r="N36" s="146"/>
      <c r="O36" s="86"/>
      <c r="P36" s="136">
        <f>'[1]Розклад'!F26</f>
        <v>0</v>
      </c>
      <c r="Q36" s="98" t="str">
        <f>'[1]Розклад'!D26</f>
        <v>L11</v>
      </c>
      <c r="R36" s="146"/>
      <c r="S36" s="48"/>
      <c r="T36" s="48"/>
    </row>
    <row r="37" spans="4:19" ht="18">
      <c r="D37" s="76"/>
      <c r="G37" s="127"/>
      <c r="L37" s="152"/>
      <c r="M37" s="48"/>
      <c r="N37" s="146"/>
      <c r="O37" s="48"/>
      <c r="P37" s="146"/>
      <c r="Q37" s="48"/>
      <c r="R37" s="146"/>
      <c r="S37" s="48"/>
    </row>
    <row r="38" spans="1:18" ht="23.25">
      <c r="A38" s="58"/>
      <c r="B38" s="54"/>
      <c r="C38" s="53"/>
      <c r="D38" s="20"/>
      <c r="E38" s="54"/>
      <c r="F38" s="70" t="s">
        <v>99</v>
      </c>
      <c r="G38" s="20"/>
      <c r="H38" s="54"/>
      <c r="I38" s="58"/>
      <c r="J38" s="54"/>
      <c r="L38" s="54"/>
      <c r="N38" s="70" t="s">
        <v>100</v>
      </c>
      <c r="P38" s="20"/>
      <c r="R38" s="20"/>
    </row>
    <row r="39" spans="1:10" ht="23.25">
      <c r="A39" s="99"/>
      <c r="D39" s="20"/>
      <c r="F39" s="68"/>
      <c r="I39" s="127"/>
      <c r="J39" s="140"/>
    </row>
    <row r="40" spans="1:18" ht="23.25">
      <c r="A40" s="99"/>
      <c r="C40" s="100" t="s">
        <v>0</v>
      </c>
      <c r="D40" s="20"/>
      <c r="E40" s="54"/>
      <c r="F40" s="68"/>
      <c r="G40" s="20"/>
      <c r="H40" s="161"/>
      <c r="I40" s="58"/>
      <c r="J40" s="101" t="s">
        <v>33</v>
      </c>
      <c r="L40" s="161"/>
      <c r="N40" s="20"/>
      <c r="P40" s="20"/>
      <c r="R40" s="20"/>
    </row>
    <row r="41" spans="1:18" ht="23.25">
      <c r="A41" s="162"/>
      <c r="B41" s="161"/>
      <c r="C41" s="102"/>
      <c r="D41" s="20"/>
      <c r="E41" s="54"/>
      <c r="F41" s="68"/>
      <c r="G41" s="20"/>
      <c r="H41" s="161"/>
      <c r="I41" s="58"/>
      <c r="J41" s="25"/>
      <c r="L41" s="161"/>
      <c r="N41" s="20"/>
      <c r="P41" s="20"/>
      <c r="R41" s="20"/>
    </row>
    <row r="42" spans="1:18" ht="20.25">
      <c r="A42" s="162"/>
      <c r="B42" s="161"/>
      <c r="C42" s="100" t="s">
        <v>101</v>
      </c>
      <c r="E42" s="54"/>
      <c r="F42" s="161"/>
      <c r="G42" s="20"/>
      <c r="H42" s="161"/>
      <c r="I42" s="58"/>
      <c r="J42" s="101" t="s">
        <v>102</v>
      </c>
      <c r="K42" s="58"/>
      <c r="L42" s="161"/>
      <c r="N42" s="20"/>
      <c r="P42" s="20"/>
      <c r="R42" s="20"/>
    </row>
    <row r="43" spans="2:14" ht="20.25">
      <c r="B43" s="61"/>
      <c r="C43" s="127"/>
      <c r="D43" s="101"/>
      <c r="E43" s="127"/>
      <c r="F43" s="61"/>
      <c r="I43" s="127"/>
      <c r="N43" s="138" t="b">
        <v>1</v>
      </c>
    </row>
    <row r="44" spans="2:14" ht="20.25">
      <c r="B44" s="61"/>
      <c r="C44" s="127"/>
      <c r="D44" s="101"/>
      <c r="E44" s="129"/>
      <c r="F44" s="61"/>
      <c r="G44" s="127"/>
      <c r="N44" s="138" t="b">
        <v>1</v>
      </c>
    </row>
  </sheetData>
  <sheetProtection/>
  <mergeCells count="2">
    <mergeCell ref="I12:J12"/>
    <mergeCell ref="I27:J27"/>
  </mergeCells>
  <conditionalFormatting sqref="C10">
    <cfRule type="iconSet" priority="77" dxfId="0">
      <iconSet iconSet="3Arrows">
        <cfvo type="percent" val="0"/>
        <cfvo type="num" val="1"/>
        <cfvo type="num" val="2"/>
      </iconSet>
    </cfRule>
    <cfRule type="iconSet" priority="78" dxfId="0">
      <iconSet iconSet="3Arrows">
        <cfvo type="percent" val="0"/>
        <cfvo type="percent" val="33"/>
        <cfvo type="percent" val="67"/>
      </iconSet>
    </cfRule>
  </conditionalFormatting>
  <conditionalFormatting sqref="C12">
    <cfRule type="iconSet" priority="75" dxfId="0">
      <iconSet iconSet="3Arrows">
        <cfvo type="percent" val="0"/>
        <cfvo type="num" val="1"/>
        <cfvo type="num" val="2"/>
      </iconSet>
    </cfRule>
    <cfRule type="iconSet" priority="76" dxfId="0">
      <iconSet iconSet="3Arrows">
        <cfvo type="percent" val="0"/>
        <cfvo type="percent" val="33"/>
        <cfvo type="percent" val="67"/>
      </iconSet>
    </cfRule>
  </conditionalFormatting>
  <conditionalFormatting sqref="C14">
    <cfRule type="iconSet" priority="73" dxfId="0">
      <iconSet iconSet="3Arrows">
        <cfvo type="percent" val="0"/>
        <cfvo type="num" val="1"/>
        <cfvo type="num" val="2"/>
      </iconSet>
    </cfRule>
    <cfRule type="iconSet" priority="74" dxfId="0">
      <iconSet iconSet="3Arrows">
        <cfvo type="percent" val="0"/>
        <cfvo type="percent" val="33"/>
        <cfvo type="percent" val="67"/>
      </iconSet>
    </cfRule>
  </conditionalFormatting>
  <conditionalFormatting sqref="C16">
    <cfRule type="iconSet" priority="71" dxfId="0">
      <iconSet iconSet="3Arrows">
        <cfvo type="percent" val="0"/>
        <cfvo type="num" val="1"/>
        <cfvo type="num" val="2"/>
      </iconSet>
    </cfRule>
    <cfRule type="iconSet" priority="72" dxfId="0">
      <iconSet iconSet="3Arrows">
        <cfvo type="percent" val="0"/>
        <cfvo type="percent" val="33"/>
        <cfvo type="percent" val="67"/>
      </iconSet>
    </cfRule>
  </conditionalFormatting>
  <conditionalFormatting sqref="C6">
    <cfRule type="iconSet" priority="69" dxfId="0">
      <iconSet iconSet="3Arrows">
        <cfvo type="percent" val="0"/>
        <cfvo type="num" val="1"/>
        <cfvo type="num" val="2"/>
      </iconSet>
    </cfRule>
    <cfRule type="iconSet" priority="70" dxfId="0">
      <iconSet iconSet="3Arrows">
        <cfvo type="percent" val="0"/>
        <cfvo type="percent" val="33"/>
        <cfvo type="percent" val="67"/>
      </iconSet>
    </cfRule>
  </conditionalFormatting>
  <conditionalFormatting sqref="C8">
    <cfRule type="iconSet" priority="67" dxfId="0">
      <iconSet iconSet="3Arrows">
        <cfvo type="percent" val="0"/>
        <cfvo type="num" val="1"/>
        <cfvo type="num" val="2"/>
      </iconSet>
    </cfRule>
    <cfRule type="iconSet" priority="68" dxfId="0">
      <iconSet iconSet="3Arrows">
        <cfvo type="percent" val="0"/>
        <cfvo type="percent" val="33"/>
        <cfvo type="percent" val="67"/>
      </iconSet>
    </cfRule>
  </conditionalFormatting>
  <conditionalFormatting sqref="C34">
    <cfRule type="iconSet" priority="65" dxfId="0">
      <iconSet iconSet="3Arrows">
        <cfvo type="percent" val="0"/>
        <cfvo type="num" val="1"/>
        <cfvo type="num" val="2"/>
      </iconSet>
    </cfRule>
    <cfRule type="iconSet" priority="66" dxfId="0">
      <iconSet iconSet="3Arrows">
        <cfvo type="percent" val="0"/>
        <cfvo type="percent" val="33"/>
        <cfvo type="percent" val="67"/>
      </iconSet>
    </cfRule>
  </conditionalFormatting>
  <conditionalFormatting sqref="C36">
    <cfRule type="iconSet" priority="63" dxfId="0">
      <iconSet iconSet="3Arrows">
        <cfvo type="percent" val="0"/>
        <cfvo type="num" val="1"/>
        <cfvo type="num" val="2"/>
      </iconSet>
    </cfRule>
    <cfRule type="iconSet" priority="64" dxfId="0">
      <iconSet iconSet="3Arrows">
        <cfvo type="percent" val="0"/>
        <cfvo type="percent" val="33"/>
        <cfvo type="percent" val="67"/>
      </iconSet>
    </cfRule>
  </conditionalFormatting>
  <conditionalFormatting sqref="C24 C22">
    <cfRule type="iconSet" priority="61" dxfId="0">
      <iconSet iconSet="3Arrows">
        <cfvo type="percent" val="0"/>
        <cfvo type="num" val="1"/>
        <cfvo type="num" val="2"/>
      </iconSet>
    </cfRule>
    <cfRule type="iconSet" priority="62" dxfId="0">
      <iconSet iconSet="3Arrows">
        <cfvo type="percent" val="0"/>
        <cfvo type="percent" val="33"/>
        <cfvo type="percent" val="67"/>
      </iconSet>
    </cfRule>
  </conditionalFormatting>
  <conditionalFormatting sqref="J13">
    <cfRule type="iconSet" priority="59" dxfId="0">
      <iconSet iconSet="3Arrows">
        <cfvo type="percent" val="0"/>
        <cfvo type="num" val="1"/>
        <cfvo type="num" val="2"/>
      </iconSet>
    </cfRule>
    <cfRule type="iconSet" priority="60" dxfId="0">
      <iconSet iconSet="3Arrows">
        <cfvo type="percent" val="0"/>
        <cfvo type="percent" val="33"/>
        <cfvo type="percent" val="67"/>
      </iconSet>
    </cfRule>
  </conditionalFormatting>
  <conditionalFormatting sqref="J28">
    <cfRule type="iconSet" priority="57" dxfId="0">
      <iconSet iconSet="3Arrows">
        <cfvo type="percent" val="0"/>
        <cfvo type="num" val="1"/>
        <cfvo type="num" val="2"/>
      </iconSet>
    </cfRule>
    <cfRule type="iconSet" priority="58" dxfId="0">
      <iconSet iconSet="3Arrows">
        <cfvo type="percent" val="0"/>
        <cfvo type="percent" val="33"/>
        <cfvo type="percent" val="67"/>
      </iconSet>
    </cfRule>
  </conditionalFormatting>
  <conditionalFormatting sqref="L9">
    <cfRule type="iconSet" priority="55" dxfId="0">
      <iconSet iconSet="3Arrows">
        <cfvo type="percent" val="0"/>
        <cfvo type="num" val="1"/>
        <cfvo type="num" val="2"/>
      </iconSet>
    </cfRule>
    <cfRule type="iconSet" priority="56" dxfId="0">
      <iconSet iconSet="3Arrows">
        <cfvo type="percent" val="0"/>
        <cfvo type="percent" val="33"/>
        <cfvo type="percent" val="67"/>
      </iconSet>
    </cfRule>
  </conditionalFormatting>
  <conditionalFormatting sqref="L15">
    <cfRule type="iconSet" priority="53" dxfId="0">
      <iconSet iconSet="3Arrows">
        <cfvo type="percent" val="0"/>
        <cfvo type="num" val="1"/>
        <cfvo type="num" val="2"/>
      </iconSet>
    </cfRule>
    <cfRule type="iconSet" priority="54" dxfId="0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51" dxfId="0">
      <iconSet iconSet="3Arrows">
        <cfvo type="percent" val="0"/>
        <cfvo type="num" val="1"/>
        <cfvo type="num" val="2"/>
      </iconSet>
    </cfRule>
    <cfRule type="iconSet" priority="52" dxfId="0">
      <iconSet iconSet="3Arrows">
        <cfvo type="percent" val="0"/>
        <cfvo type="percent" val="33"/>
        <cfvo type="percent" val="67"/>
      </iconSet>
    </cfRule>
  </conditionalFormatting>
  <conditionalFormatting sqref="J19">
    <cfRule type="iconSet" priority="49" dxfId="0">
      <iconSet iconSet="3Arrows">
        <cfvo type="percent" val="0"/>
        <cfvo type="num" val="1"/>
        <cfvo type="num" val="2"/>
      </iconSet>
    </cfRule>
    <cfRule type="iconSet" priority="50" dxfId="0">
      <iconSet iconSet="3Arrows">
        <cfvo type="percent" val="0"/>
        <cfvo type="percent" val="33"/>
        <cfvo type="percent" val="67"/>
      </iconSet>
    </cfRule>
  </conditionalFormatting>
  <conditionalFormatting sqref="I23">
    <cfRule type="iconSet" priority="47" dxfId="0">
      <iconSet iconSet="3Arrows">
        <cfvo type="percent" val="0"/>
        <cfvo type="num" val="1"/>
        <cfvo type="num" val="2"/>
      </iconSet>
    </cfRule>
    <cfRule type="iconSet" priority="48" dxfId="0">
      <iconSet iconSet="3Arrows">
        <cfvo type="percent" val="0"/>
        <cfvo type="percent" val="33"/>
        <cfvo type="percent" val="67"/>
      </iconSet>
    </cfRule>
  </conditionalFormatting>
  <conditionalFormatting sqref="J23">
    <cfRule type="iconSet" priority="45" dxfId="0">
      <iconSet iconSet="3Arrows">
        <cfvo type="percent" val="0"/>
        <cfvo type="num" val="1"/>
        <cfvo type="num" val="2"/>
      </iconSet>
    </cfRule>
    <cfRule type="iconSet" priority="46" dxfId="0">
      <iconSet iconSet="3Arrows">
        <cfvo type="percent" val="0"/>
        <cfvo type="percent" val="33"/>
        <cfvo type="percent" val="67"/>
      </iconSet>
    </cfRule>
  </conditionalFormatting>
  <conditionalFormatting sqref="L25">
    <cfRule type="iconSet" priority="43" dxfId="0">
      <iconSet iconSet="3Arrows">
        <cfvo type="percent" val="0"/>
        <cfvo type="num" val="1"/>
        <cfvo type="num" val="2"/>
      </iconSet>
    </cfRule>
    <cfRule type="iconSet" priority="44" dxfId="0">
      <iconSet iconSet="3Arrows">
        <cfvo type="percent" val="0"/>
        <cfvo type="percent" val="33"/>
        <cfvo type="percent" val="67"/>
      </iconSet>
    </cfRule>
  </conditionalFormatting>
  <conditionalFormatting sqref="L30">
    <cfRule type="iconSet" priority="41" dxfId="0">
      <iconSet iconSet="3Arrows">
        <cfvo type="percent" val="0"/>
        <cfvo type="num" val="1"/>
        <cfvo type="num" val="2"/>
      </iconSet>
    </cfRule>
    <cfRule type="iconSet" priority="42" dxfId="0">
      <iconSet iconSet="3Arrows">
        <cfvo type="percent" val="0"/>
        <cfvo type="percent" val="33"/>
        <cfvo type="percent" val="67"/>
      </iconSet>
    </cfRule>
  </conditionalFormatting>
  <conditionalFormatting sqref="N11">
    <cfRule type="iconSet" priority="39" dxfId="0">
      <iconSet iconSet="3Arrows">
        <cfvo type="percent" val="0"/>
        <cfvo type="num" val="1"/>
        <cfvo type="num" val="2"/>
      </iconSet>
    </cfRule>
    <cfRule type="iconSet" priority="40" dxfId="0">
      <iconSet iconSet="3Arrows">
        <cfvo type="percent" val="0"/>
        <cfvo type="percent" val="33"/>
        <cfvo type="percent" val="67"/>
      </iconSet>
    </cfRule>
  </conditionalFormatting>
  <conditionalFormatting sqref="P9">
    <cfRule type="iconSet" priority="37" dxfId="0">
      <iconSet iconSet="3Arrows">
        <cfvo type="percent" val="0"/>
        <cfvo type="num" val="1"/>
        <cfvo type="num" val="2"/>
      </iconSet>
    </cfRule>
    <cfRule type="iconSet" priority="38" dxfId="0">
      <iconSet iconSet="3Arrows">
        <cfvo type="percent" val="0"/>
        <cfvo type="percent" val="33"/>
        <cfvo type="percent" val="67"/>
      </iconSet>
    </cfRule>
  </conditionalFormatting>
  <conditionalFormatting sqref="P13">
    <cfRule type="iconSet" priority="35" dxfId="0">
      <iconSet iconSet="3Arrows">
        <cfvo type="percent" val="0"/>
        <cfvo type="num" val="1"/>
        <cfvo type="num" val="2"/>
      </iconSet>
    </cfRule>
    <cfRule type="iconSet" priority="36" dxfId="0">
      <iconSet iconSet="3Arrows">
        <cfvo type="percent" val="0"/>
        <cfvo type="percent" val="33"/>
        <cfvo type="percent" val="67"/>
      </iconSet>
    </cfRule>
  </conditionalFormatting>
  <conditionalFormatting sqref="R8">
    <cfRule type="iconSet" priority="33" dxfId="0">
      <iconSet iconSet="3Arrows">
        <cfvo type="percent" val="0"/>
        <cfvo type="num" val="1"/>
        <cfvo type="num" val="2"/>
      </iconSet>
    </cfRule>
    <cfRule type="iconSet" priority="34" dxfId="0">
      <iconSet iconSet="3Arrows">
        <cfvo type="percent" val="0"/>
        <cfvo type="percent" val="33"/>
        <cfvo type="percent" val="67"/>
      </iconSet>
    </cfRule>
  </conditionalFormatting>
  <conditionalFormatting sqref="R10">
    <cfRule type="iconSet" priority="31" dxfId="0">
      <iconSet iconSet="3Arrows">
        <cfvo type="percent" val="0"/>
        <cfvo type="num" val="1"/>
        <cfvo type="num" val="2"/>
      </iconSet>
    </cfRule>
    <cfRule type="iconSet" priority="32" dxfId="0">
      <iconSet iconSet="3Arrows">
        <cfvo type="percent" val="0"/>
        <cfvo type="percent" val="33"/>
        <cfvo type="percent" val="67"/>
      </iconSet>
    </cfRule>
  </conditionalFormatting>
  <conditionalFormatting sqref="R15">
    <cfRule type="iconSet" priority="29" dxfId="0">
      <iconSet iconSet="3Arrows">
        <cfvo type="percent" val="0"/>
        <cfvo type="num" val="1"/>
        <cfvo type="num" val="2"/>
      </iconSet>
    </cfRule>
    <cfRule type="iconSet" priority="30" dxfId="0">
      <iconSet iconSet="3Arrows">
        <cfvo type="percent" val="0"/>
        <cfvo type="percent" val="33"/>
        <cfvo type="percent" val="67"/>
      </iconSet>
    </cfRule>
  </conditionalFormatting>
  <conditionalFormatting sqref="R17">
    <cfRule type="iconSet" priority="27" dxfId="0">
      <iconSet iconSet="3Arrows">
        <cfvo type="percent" val="0"/>
        <cfvo type="num" val="1"/>
        <cfvo type="num" val="2"/>
      </iconSet>
    </cfRule>
    <cfRule type="iconSet" priority="28" dxfId="0">
      <iconSet iconSet="3Arrows">
        <cfvo type="percent" val="0"/>
        <cfvo type="percent" val="33"/>
        <cfvo type="percent" val="67"/>
      </iconSet>
    </cfRule>
  </conditionalFormatting>
  <conditionalFormatting sqref="P16">
    <cfRule type="iconSet" priority="25" dxfId="0">
      <iconSet iconSet="3Arrows">
        <cfvo type="percent" val="0"/>
        <cfvo type="num" val="1"/>
        <cfvo type="num" val="2"/>
      </iconSet>
    </cfRule>
    <cfRule type="iconSet" priority="26" dxfId="0">
      <iconSet iconSet="3Arrows">
        <cfvo type="percent" val="0"/>
        <cfvo type="percent" val="33"/>
        <cfvo type="percent" val="67"/>
      </iconSet>
    </cfRule>
  </conditionalFormatting>
  <conditionalFormatting sqref="P20">
    <cfRule type="iconSet" priority="23" dxfId="0">
      <iconSet iconSet="3Arrows">
        <cfvo type="percent" val="0"/>
        <cfvo type="num" val="1"/>
        <cfvo type="num" val="2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N18">
    <cfRule type="iconSet" priority="21" dxfId="0">
      <iconSet iconSet="3Arrows">
        <cfvo type="percent" val="0"/>
        <cfvo type="num" val="1"/>
        <cfvo type="num" val="2"/>
      </iconSet>
    </cfRule>
    <cfRule type="iconSet" priority="22" dxfId="0">
      <iconSet iconSet="3Arrows">
        <cfvo type="percent" val="0"/>
        <cfvo type="percent" val="33"/>
        <cfvo type="percent" val="67"/>
      </iconSet>
    </cfRule>
  </conditionalFormatting>
  <conditionalFormatting sqref="N27">
    <cfRule type="iconSet" priority="19" dxfId="0">
      <iconSet iconSet="3Arrows">
        <cfvo type="percent" val="0"/>
        <cfvo type="num" val="1"/>
        <cfvo type="num" val="2"/>
      </iconSet>
    </cfRule>
    <cfRule type="iconSet" priority="20" dxfId="0">
      <iconSet iconSet="3Arrows">
        <cfvo type="percent" val="0"/>
        <cfvo type="percent" val="33"/>
        <cfvo type="percent" val="67"/>
      </iconSet>
    </cfRule>
  </conditionalFormatting>
  <conditionalFormatting sqref="P25">
    <cfRule type="iconSet" priority="17" dxfId="0">
      <iconSet iconSet="3Arrows">
        <cfvo type="percent" val="0"/>
        <cfvo type="num" val="1"/>
        <cfvo type="num" val="2"/>
      </iconSet>
    </cfRule>
    <cfRule type="iconSet" priority="18" dxfId="0">
      <iconSet iconSet="3Arrows">
        <cfvo type="percent" val="0"/>
        <cfvo type="percent" val="33"/>
        <cfvo type="percent" val="67"/>
      </iconSet>
    </cfRule>
  </conditionalFormatting>
  <conditionalFormatting sqref="R24">
    <cfRule type="iconSet" priority="15" dxfId="0">
      <iconSet iconSet="3Arrows">
        <cfvo type="percent" val="0"/>
        <cfvo type="num" val="1"/>
        <cfvo type="num" val="2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P29">
    <cfRule type="iconSet" priority="13" dxfId="0">
      <iconSet iconSet="3Arrows">
        <cfvo type="percent" val="0"/>
        <cfvo type="num" val="1"/>
        <cfvo type="num" val="2"/>
      </iconSet>
    </cfRule>
    <cfRule type="iconSet" priority="14" dxfId="0">
      <iconSet iconSet="3Arrows">
        <cfvo type="percent" val="0"/>
        <cfvo type="percent" val="33"/>
        <cfvo type="percent" val="67"/>
      </iconSet>
    </cfRule>
  </conditionalFormatting>
  <conditionalFormatting sqref="R26">
    <cfRule type="iconSet" priority="11" dxfId="0">
      <iconSet iconSet="3Arrows">
        <cfvo type="percent" val="0"/>
        <cfvo type="num" val="1"/>
        <cfvo type="num" val="2"/>
      </iconSet>
    </cfRule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N34">
    <cfRule type="iconSet" priority="9" dxfId="0">
      <iconSet iconSet="3Arrows">
        <cfvo type="percent" val="0"/>
        <cfvo type="num" val="1"/>
        <cfvo type="num" val="2"/>
      </iconSet>
    </cfRule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P32">
    <cfRule type="iconSet" priority="7" dxfId="0">
      <iconSet iconSet="3Arrows">
        <cfvo type="percent" val="0"/>
        <cfvo type="num" val="1"/>
        <cfvo type="num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P36">
    <cfRule type="iconSet" priority="5" dxfId="0">
      <iconSet iconSet="3Arrows">
        <cfvo type="percent" val="0"/>
        <cfvo type="num" val="1"/>
        <cfvo type="num" val="2"/>
      </iconSet>
    </cfRule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R31">
    <cfRule type="iconSet" priority="3" dxfId="0">
      <iconSet iconSet="3Arrows">
        <cfvo type="percent" val="0"/>
        <cfvo type="num" val="1"/>
        <cfvo type="num" val="2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R33">
    <cfRule type="iconSet" priority="1" dxfId="0">
      <iconSet iconSet="3Arrows">
        <cfvo type="percent" val="0"/>
        <cfvo type="num" val="1"/>
        <cfvo type="num" val="2"/>
      </iconSet>
    </cfRule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G25 G9 E23 I28 I13 K31 G33 G17 E7 E11 E15 E19 E27 E31 E35 C32 C30 C28 C26 C20 C18">
    <cfRule type="iconSet" priority="79" dxfId="0">
      <iconSet iconSet="3Arrows">
        <cfvo type="percent" val="0"/>
        <cfvo type="num" val="1"/>
        <cfvo type="num" val="2"/>
      </iconSet>
    </cfRule>
    <cfRule type="iconSet" priority="80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6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2017-05-23T16:45:53Z</cp:lastPrinted>
  <dcterms:created xsi:type="dcterms:W3CDTF">2006-09-28T05:33:49Z</dcterms:created>
  <dcterms:modified xsi:type="dcterms:W3CDTF">2017-05-23T16:59:49Z</dcterms:modified>
  <cp:category/>
  <cp:version/>
  <cp:contentType/>
  <cp:contentStatus/>
</cp:coreProperties>
</file>